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Выложено на сайт\2015\Апрель\Прикрепление\"/>
    </mc:Choice>
  </mc:AlternateContent>
  <bookViews>
    <workbookView xWindow="0" yWindow="0" windowWidth="28800" windowHeight="12135"/>
  </bookViews>
  <sheets>
    <sheet name="Прикрепление" sheetId="7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Прикрепление!$A$1:$H$182</definedName>
    <definedName name="ТабВзр">Прикрепление!$I$11:$I$207</definedName>
    <definedName name="ТабДет">Прикрепление!$J$11:$J$207</definedName>
    <definedName name="ТабЖк">Прикрепление!$M$11:$M$207</definedName>
    <definedName name="ТаблСоотв">#REF!</definedName>
    <definedName name="ТабОвп">Прикрепление!$N$11:$N$207</definedName>
    <definedName name="ТабСтд">Прикрепление!$L$11:$L$207</definedName>
    <definedName name="ТабСтм">Прикрепление!$K$11:$K$207</definedName>
  </definedNames>
  <calcPr calcId="152511"/>
  <customWorkbookViews>
    <customWorkbookView name="TAURA - Личное представление" guid="{AC0ABFA0-0462-11D6-9E35-00605205E7AE}" mergeInterval="0" personalView="1" maximized="1" windowWidth="796" windowHeight="462" activeSheetId="4" showStatusbar="0"/>
    <customWorkbookView name="Макаренко - Личное представление" guid="{E1B36D25-AB55-11D5-8DC1-00605205E7D2}" mergeInterval="0" personalView="1" maximized="1" windowWidth="796" windowHeight="438" activeSheetId="1"/>
    <customWorkbookView name="Слободская Г.И. - Личное представление" guid="{51C55FA0-512F-11D5-B7CC-444553540000}" mergeInterval="0" personalView="1" maximized="1" windowWidth="796" windowHeight="438" activeSheetId="1" showComments="commIndAndComment"/>
  </customWorkbookViews>
</workbook>
</file>

<file path=xl/calcChain.xml><?xml version="1.0" encoding="utf-8"?>
<calcChain xmlns="http://schemas.openxmlformats.org/spreadsheetml/2006/main">
  <c r="C176" i="7" l="1"/>
  <c r="D176" i="7"/>
  <c r="E176" i="7"/>
  <c r="F176" i="7"/>
  <c r="H176" i="7" s="1"/>
  <c r="G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C149" i="7"/>
  <c r="D149" i="7"/>
  <c r="E149" i="7"/>
  <c r="F149" i="7"/>
  <c r="G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C122" i="7"/>
  <c r="D122" i="7"/>
  <c r="E122" i="7"/>
  <c r="F122" i="7"/>
  <c r="G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66" i="7"/>
  <c r="H67" i="7"/>
  <c r="H68" i="7"/>
  <c r="H69" i="7"/>
  <c r="H70" i="7"/>
  <c r="H71" i="7"/>
  <c r="H72" i="7"/>
  <c r="H73" i="7"/>
  <c r="H74" i="7"/>
  <c r="G75" i="7"/>
  <c r="F75" i="7"/>
  <c r="E75" i="7"/>
  <c r="D75" i="7"/>
  <c r="C75" i="7"/>
  <c r="C62" i="7"/>
  <c r="C64" i="7" s="1"/>
  <c r="D62" i="7"/>
  <c r="E62" i="7"/>
  <c r="F62" i="7"/>
  <c r="G62" i="7"/>
  <c r="H62" i="7"/>
  <c r="C63" i="7"/>
  <c r="D63" i="7"/>
  <c r="E63" i="7"/>
  <c r="H63" i="7"/>
  <c r="G63" i="7"/>
  <c r="G64" i="7"/>
  <c r="F63" i="7"/>
  <c r="E64" i="7"/>
  <c r="C61" i="7"/>
  <c r="H61" i="7" s="1"/>
  <c r="D61" i="7"/>
  <c r="E61" i="7"/>
  <c r="F61" i="7"/>
  <c r="G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C28" i="7"/>
  <c r="D28" i="7"/>
  <c r="E28" i="7"/>
  <c r="F28" i="7"/>
  <c r="G28" i="7"/>
  <c r="H27" i="7"/>
  <c r="H26" i="7"/>
  <c r="H25" i="7"/>
  <c r="C23" i="7"/>
  <c r="D23" i="7"/>
  <c r="E23" i="7"/>
  <c r="F23" i="7"/>
  <c r="G23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28" i="7"/>
  <c r="H64" i="7"/>
  <c r="F64" i="7"/>
  <c r="D64" i="7"/>
  <c r="H149" i="7"/>
  <c r="H75" i="7"/>
  <c r="H122" i="7" l="1"/>
</calcChain>
</file>

<file path=xl/sharedStrings.xml><?xml version="1.0" encoding="utf-8"?>
<sst xmlns="http://schemas.openxmlformats.org/spreadsheetml/2006/main" count="309" uniqueCount="161">
  <si>
    <t>ВСЕГО</t>
  </si>
  <si>
    <t>ИТОГО по СМО</t>
  </si>
  <si>
    <t>СТОМАТОЛОГИИ (взр.)</t>
  </si>
  <si>
    <t>СТОМАТОЛОГИИ (дети)</t>
  </si>
  <si>
    <t>kol_vzr</t>
  </si>
  <si>
    <t>kol_det</t>
  </si>
  <si>
    <t>kol_stm</t>
  </si>
  <si>
    <t>kol_std</t>
  </si>
  <si>
    <t>kol_gk</t>
  </si>
  <si>
    <t>kol_ovp</t>
  </si>
  <si>
    <t>0008</t>
  </si>
  <si>
    <t>0010</t>
  </si>
  <si>
    <t>0029</t>
  </si>
  <si>
    <t>0037</t>
  </si>
  <si>
    <t>0013</t>
  </si>
  <si>
    <t>0035</t>
  </si>
  <si>
    <t>0131</t>
  </si>
  <si>
    <t>0151</t>
  </si>
  <si>
    <t>0027</t>
  </si>
  <si>
    <t>0015</t>
  </si>
  <si>
    <t>0018</t>
  </si>
  <si>
    <t>0020</t>
  </si>
  <si>
    <t>0083</t>
  </si>
  <si>
    <t>0085</t>
  </si>
  <si>
    <t>0176</t>
  </si>
  <si>
    <t>0229</t>
  </si>
  <si>
    <t>0232</t>
  </si>
  <si>
    <t>0231</t>
  </si>
  <si>
    <t>0059</t>
  </si>
  <si>
    <t>0061</t>
  </si>
  <si>
    <t>0063</t>
  </si>
  <si>
    <t>0065</t>
  </si>
  <si>
    <t>0067</t>
  </si>
  <si>
    <t>0069</t>
  </si>
  <si>
    <t>0071</t>
  </si>
  <si>
    <t>0103</t>
  </si>
  <si>
    <t>0073</t>
  </si>
  <si>
    <t>0075</t>
  </si>
  <si>
    <t>0203</t>
  </si>
  <si>
    <t>0079</t>
  </si>
  <si>
    <t>0081</t>
  </si>
  <si>
    <t>0087</t>
  </si>
  <si>
    <t>0115</t>
  </si>
  <si>
    <t>0127</t>
  </si>
  <si>
    <t>МАКС-М</t>
  </si>
  <si>
    <t>0233</t>
  </si>
  <si>
    <t>0178</t>
  </si>
  <si>
    <t>0190</t>
  </si>
  <si>
    <t>Медика -Томск</t>
  </si>
  <si>
    <t xml:space="preserve">ИТОГО </t>
  </si>
  <si>
    <t>код ЛПУ</t>
  </si>
  <si>
    <t>**(служебные поля)</t>
  </si>
  <si>
    <t xml:space="preserve">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</si>
  <si>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</si>
  <si>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</si>
  <si>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</si>
  <si>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</si>
  <si>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</si>
  <si>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СТОМАТОЛОГИЯ</t>
  </si>
  <si>
    <t>ОСНОВНАЯ ПОЛИКЛИНИКА</t>
  </si>
  <si>
    <t xml:space="preserve">Численность застрахованных граждан, прикрепленных к медицинским организациям </t>
  </si>
  <si>
    <t>Медицинские организации</t>
  </si>
  <si>
    <t>0001</t>
  </si>
  <si>
    <t>0002</t>
  </si>
  <si>
    <t>0003</t>
  </si>
  <si>
    <t>0004</t>
  </si>
  <si>
    <t>0005</t>
  </si>
  <si>
    <t>0033</t>
  </si>
  <si>
    <t>0140</t>
  </si>
  <si>
    <t>0046</t>
  </si>
  <si>
    <t>0180</t>
  </si>
  <si>
    <t>0133</t>
  </si>
  <si>
    <t>0135</t>
  </si>
  <si>
    <t>0137</t>
  </si>
  <si>
    <t>0052</t>
  </si>
  <si>
    <t>0129</t>
  </si>
  <si>
    <t>0142</t>
  </si>
  <si>
    <t>0205</t>
  </si>
  <si>
    <t>ООО "Медстар-Сервис"</t>
  </si>
  <si>
    <t xml:space="preserve">  Численность застрахованных граждан, прикрепленных к медицинским организациям г. Томска,</t>
  </si>
  <si>
    <t>МЛПУ "СП №2"</t>
  </si>
  <si>
    <t>МКЛПМУ "Городская больница №3"</t>
  </si>
  <si>
    <t>НУЗ "Узловая пол-ка на ст. Томск-2"</t>
  </si>
  <si>
    <t>ЗАО "ЦСМ" (взр.)</t>
  </si>
  <si>
    <t>МУЗ "Октябрьская РБ №2"</t>
  </si>
  <si>
    <t>МУЗ "Турунтаевская УБ"</t>
  </si>
  <si>
    <t>0259</t>
  </si>
  <si>
    <t xml:space="preserve">Прикрепленная численность для финансирования </t>
  </si>
  <si>
    <t>КапиталЪ Медицинское страхование</t>
  </si>
  <si>
    <t>КапиталЪ Мед.  Страх-ние</t>
  </si>
  <si>
    <t>Коместра-Мед</t>
  </si>
  <si>
    <t>0275</t>
  </si>
  <si>
    <t>ГУЗ "Самусьская ЛБ ОЦБП"</t>
  </si>
  <si>
    <t>ЗАО "ЦСМ"</t>
  </si>
  <si>
    <t>Прикреплено граждан в разрезе СМО</t>
  </si>
  <si>
    <r>
      <t>ЗАО "ЦСМ" (дети</t>
    </r>
    <r>
      <rPr>
        <b/>
        <sz val="10"/>
        <rFont val="Arial"/>
        <family val="2"/>
        <charset val="204"/>
      </rPr>
      <t>)</t>
    </r>
  </si>
  <si>
    <t>СОГАЗ-Мед</t>
  </si>
  <si>
    <t>МЛПУ "Поликлиника №2"</t>
  </si>
  <si>
    <t>МЛПМУ "Поликлиника №5"</t>
  </si>
  <si>
    <t>МЛПМУ "Поликлиника №7"</t>
  </si>
  <si>
    <t>МЛПМУ "Поликлиника №10" (дети)</t>
  </si>
  <si>
    <t>ООО "МСЧ 3"</t>
  </si>
  <si>
    <t>МЛПУ "МСЧ "Сибирь" (взр.)</t>
  </si>
  <si>
    <t>ООО "Сибмедцентр"</t>
  </si>
  <si>
    <t>0294</t>
  </si>
  <si>
    <t>ООО "СИБМЕДЦЕНТР"</t>
  </si>
  <si>
    <t>ООО "Семейный доктор"</t>
  </si>
  <si>
    <t>0319</t>
  </si>
  <si>
    <t xml:space="preserve">ФКУЗ "МСЧ МВД России по Томской области" </t>
  </si>
  <si>
    <t xml:space="preserve">муниципальных образований Томской области, оказывающим первичную медико-санитарную помощь,           </t>
  </si>
  <si>
    <t>0049</t>
  </si>
  <si>
    <t>ОГБУЗ "СП №1"</t>
  </si>
  <si>
    <t>ОГАУЗ "Поликлиника №8"</t>
  </si>
  <si>
    <t>ОГАУЗ "Поликлиника №10"</t>
  </si>
  <si>
    <t>ОГБУЗ "Больница №2"</t>
  </si>
  <si>
    <t>ОГБУЗ "МСЧ №1"</t>
  </si>
  <si>
    <t>ФГБУЗ Поликлиника ТНЦ СО РАН</t>
  </si>
  <si>
    <t>ОГАУЗ "Межвузовская больница"</t>
  </si>
  <si>
    <t>ОГБУЗ "ДСП №1"</t>
  </si>
  <si>
    <t>ОГБУЗ "ДСП №2"</t>
  </si>
  <si>
    <t>ОГАУЗ "Поликлиника №1"</t>
  </si>
  <si>
    <t>ОГАУЗ "Поликлиника №3"</t>
  </si>
  <si>
    <t>ОГАУЗ "Поликлиника №4"</t>
  </si>
  <si>
    <t>ОГАУЗ МСЧ "Строитель"</t>
  </si>
  <si>
    <t>ОГАУЗ "ГКБ №3"</t>
  </si>
  <si>
    <t>ОГБУЗ "МСЧ №2" (взр.)</t>
  </si>
  <si>
    <t>ОГБУЗ "МСЧ №2" (дети)</t>
  </si>
  <si>
    <t>ФГБУЗ Поликлиника ТНЦ СО РАН (взр.)</t>
  </si>
  <si>
    <t>ФГБУЗ Поликлиника ТНЦ СО РАН (дети)</t>
  </si>
  <si>
    <t>ОГАУЗ "ДГБ №1"</t>
  </si>
  <si>
    <t>ОГАУЗ "ДГБ №2"</t>
  </si>
  <si>
    <t>ОГБУЗ "Детская поликлиника №3"</t>
  </si>
  <si>
    <t>ОГАУЗ "Поликлиника №10" (ОВП)</t>
  </si>
  <si>
    <t>ОГАУЗ "Поликлиника №3" (ОВП)</t>
  </si>
  <si>
    <t>ОГБУЗ "Роддом №1"</t>
  </si>
  <si>
    <t>ОГБУЗ "Роддом им.Н.А.Семашко"</t>
  </si>
  <si>
    <t>ОГАУЗ "Роддом №4"</t>
  </si>
  <si>
    <t>ОГБУЗ "СРБ №1"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</si>
  <si>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</si>
  <si>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</si>
  <si>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</si>
  <si>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</si>
  <si>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</si>
  <si>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</si>
  <si>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</si>
  <si>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"Кожевниковская РБ"</t>
  </si>
  <si>
    <t>ОГБУЗ "Колпашевская РБ"</t>
  </si>
  <si>
    <t>ОГБУЗ "Кривошеинская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</si>
  <si>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</si>
  <si>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</si>
  <si>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</si>
  <si>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</si>
  <si>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</si>
  <si>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</si>
  <si>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</si>
  <si>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>ОГБУЗ "МСЧ г.Кедрового"</t>
  </si>
  <si>
    <t>ОГБУЗ "Моряковская УБ"</t>
  </si>
  <si>
    <t xml:space="preserve">ФГБУ СибФНКЦ ФМБА России </t>
  </si>
  <si>
    <t>ОГАУЗ "Томская РБ"</t>
  </si>
  <si>
    <t>оказывающим первичную медико-санитарную помощь, в разрезе СМО по состоянию на 01.04.2015</t>
  </si>
  <si>
    <t xml:space="preserve">  в разрезе СМО по состоянию на 01.04.2015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</si>
</sst>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1" fillId="2" borderId="0" xfId="0" applyFont="1" applyFill="1"/>
    <xf numFmtId="1" fontId="1" fillId="0" borderId="0" xfId="0" applyNumberFormat="1" applyFont="1"/>
    <xf numFmtId="49" fontId="1" fillId="0" borderId="0" xfId="0" applyNumberFormat="1" applyFont="1"/>
    <xf numFmtId="49" fontId="1" fillId="0" borderId="0" xfId="0" applyNumberFormat="1" applyFont="1" applyFill="1"/>
    <xf numFmtId="49" fontId="2" fillId="0" borderId="0" xfId="0" applyNumberFormat="1" applyFont="1"/>
    <xf numFmtId="0" fontId="2" fillId="0" borderId="0" xfId="0" applyFont="1"/>
    <xf numFmtId="0" fontId="3" fillId="2" borderId="0" xfId="0" applyFont="1" applyFill="1" applyAlignment="1">
      <alignment horizontal="left"/>
    </xf>
    <xf numFmtId="0" fontId="1" fillId="2" borderId="0" xfId="0" applyFont="1" applyFill="1" applyAlignment="1"/>
    <xf numFmtId="0" fontId="2" fillId="2" borderId="0" xfId="0" applyFont="1" applyFill="1" applyAlignment="1"/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4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2" xfId="0" applyFont="1" applyFill="1" applyBorder="1"/>
    <xf numFmtId="0" fontId="4" fillId="2" borderId="2" xfId="0" applyFont="1" applyFill="1" applyBorder="1" applyAlignment="1">
      <alignment horizontal="right" indent="1"/>
    </xf>
    <xf numFmtId="0" fontId="3" fillId="2" borderId="5" xfId="0" applyFont="1" applyFill="1" applyBorder="1"/>
    <xf numFmtId="0" fontId="3" fillId="2" borderId="2" xfId="0" applyFont="1" applyFill="1" applyBorder="1"/>
    <xf numFmtId="0" fontId="4" fillId="2" borderId="6" xfId="0" applyFont="1" applyFill="1" applyBorder="1" applyAlignment="1">
      <alignment horizontal="right" indent="1"/>
    </xf>
    <xf numFmtId="0" fontId="2" fillId="2" borderId="7" xfId="0" applyFont="1" applyFill="1" applyBorder="1" applyAlignment="1">
      <alignment horizontal="right" indent="1"/>
    </xf>
    <xf numFmtId="0" fontId="5" fillId="2" borderId="7" xfId="0" applyFont="1" applyFill="1" applyBorder="1" applyAlignment="1">
      <alignment horizontal="right" indent="1"/>
    </xf>
    <xf numFmtId="0" fontId="6" fillId="2" borderId="7" xfId="0" applyFont="1" applyFill="1" applyBorder="1" applyAlignment="1">
      <alignment horizontal="right" indent="1"/>
    </xf>
    <xf numFmtId="0" fontId="1" fillId="2" borderId="1" xfId="0" applyFont="1" applyFill="1" applyBorder="1"/>
    <xf numFmtId="0" fontId="4" fillId="2" borderId="7" xfId="0" applyFont="1" applyFill="1" applyBorder="1" applyAlignment="1">
      <alignment horizontal="right" indent="1"/>
    </xf>
    <xf numFmtId="0" fontId="2" fillId="2" borderId="2" xfId="0" applyFont="1" applyFill="1" applyBorder="1"/>
    <xf numFmtId="0" fontId="1" fillId="0" borderId="5" xfId="0" applyFont="1" applyBorder="1"/>
    <xf numFmtId="0" fontId="3" fillId="2" borderId="8" xfId="0" applyFont="1" applyFill="1" applyBorder="1"/>
    <xf numFmtId="0" fontId="3" fillId="2" borderId="3" xfId="0" applyFont="1" applyFill="1" applyBorder="1"/>
    <xf numFmtId="0" fontId="4" fillId="2" borderId="9" xfId="0" applyFont="1" applyFill="1" applyBorder="1" applyAlignment="1">
      <alignment horizontal="right" indent="1"/>
    </xf>
    <xf numFmtId="0" fontId="4" fillId="2" borderId="10" xfId="0" applyFont="1" applyFill="1" applyBorder="1" applyAlignment="1">
      <alignment horizontal="right" indent="1"/>
    </xf>
    <xf numFmtId="0" fontId="3" fillId="2" borderId="0" xfId="0" applyFont="1" applyFill="1" applyBorder="1"/>
    <xf numFmtId="0" fontId="4" fillId="2" borderId="0" xfId="0" applyFont="1" applyFill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right" indent="1"/>
    </xf>
    <xf numFmtId="0" fontId="6" fillId="2" borderId="6" xfId="0" applyFont="1" applyFill="1" applyBorder="1" applyAlignment="1">
      <alignment horizontal="right" indent="1"/>
    </xf>
    <xf numFmtId="0" fontId="6" fillId="2" borderId="5" xfId="0" applyFont="1" applyFill="1" applyBorder="1" applyAlignment="1">
      <alignment horizontal="right" indent="1"/>
    </xf>
    <xf numFmtId="0" fontId="6" fillId="2" borderId="9" xfId="0" applyFont="1" applyFill="1" applyBorder="1" applyAlignment="1">
      <alignment horizontal="right" indent="1"/>
    </xf>
    <xf numFmtId="0" fontId="6" fillId="2" borderId="10" xfId="0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 indent="1"/>
    </xf>
    <xf numFmtId="0" fontId="5" fillId="2" borderId="5" xfId="0" applyFont="1" applyFill="1" applyBorder="1" applyAlignment="1">
      <alignment horizontal="right" inden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 indent="1"/>
    </xf>
    <xf numFmtId="0" fontId="3" fillId="2" borderId="6" xfId="0" applyFont="1" applyFill="1" applyBorder="1" applyAlignment="1">
      <alignment horizontal="right" indent="1"/>
    </xf>
    <xf numFmtId="0" fontId="1" fillId="2" borderId="7" xfId="0" applyFont="1" applyFill="1" applyBorder="1" applyAlignment="1">
      <alignment horizontal="right" indent="1"/>
    </xf>
    <xf numFmtId="0" fontId="1" fillId="2" borderId="6" xfId="0" applyFont="1" applyFill="1" applyBorder="1" applyAlignment="1">
      <alignment horizontal="right" indent="1"/>
    </xf>
    <xf numFmtId="0" fontId="1" fillId="2" borderId="5" xfId="0" applyFont="1" applyFill="1" applyBorder="1" applyAlignment="1">
      <alignment horizontal="right" indent="1"/>
    </xf>
    <xf numFmtId="0" fontId="3" fillId="2" borderId="5" xfId="0" applyFont="1" applyFill="1" applyBorder="1" applyAlignment="1">
      <alignment horizontal="right" indent="1"/>
    </xf>
    <xf numFmtId="0" fontId="3" fillId="2" borderId="9" xfId="0" applyFont="1" applyFill="1" applyBorder="1" applyAlignment="1">
      <alignment horizontal="right" indent="1"/>
    </xf>
    <xf numFmtId="0" fontId="3" fillId="2" borderId="7" xfId="0" applyFont="1" applyFill="1" applyBorder="1" applyAlignment="1">
      <alignment horizontal="right" indent="1"/>
    </xf>
    <xf numFmtId="0" fontId="3" fillId="2" borderId="10" xfId="0" applyFont="1" applyFill="1" applyBorder="1" applyAlignment="1">
      <alignment horizontal="right" indent="1"/>
    </xf>
    <xf numFmtId="0" fontId="4" fillId="2" borderId="0" xfId="0" applyFont="1" applyFill="1" applyBorder="1" applyAlignment="1">
      <alignment horizontal="right" indent="1"/>
    </xf>
    <xf numFmtId="0" fontId="1" fillId="2" borderId="0" xfId="0" applyFont="1" applyFill="1" applyBorder="1"/>
    <xf numFmtId="0" fontId="5" fillId="2" borderId="0" xfId="0" applyFont="1" applyFill="1" applyBorder="1" applyAlignment="1">
      <alignment horizontal="right" indent="1"/>
    </xf>
    <xf numFmtId="0" fontId="1" fillId="2" borderId="0" xfId="0" applyFont="1" applyFill="1" applyBorder="1" applyAlignment="1">
      <alignment horizontal="right" indent="1"/>
    </xf>
    <xf numFmtId="49" fontId="1" fillId="0" borderId="0" xfId="0" applyNumberFormat="1" applyFont="1" applyBorder="1"/>
    <xf numFmtId="0" fontId="1" fillId="0" borderId="0" xfId="0" applyFont="1" applyBorder="1"/>
    <xf numFmtId="0" fontId="1" fillId="2" borderId="6" xfId="0" applyFont="1" applyFill="1" applyBorder="1"/>
    <xf numFmtId="0" fontId="2" fillId="2" borderId="6" xfId="0" applyFont="1" applyFill="1" applyBorder="1"/>
    <xf numFmtId="0" fontId="1" fillId="0" borderId="6" xfId="0" applyFont="1" applyBorder="1"/>
    <xf numFmtId="0" fontId="3" fillId="2" borderId="9" xfId="0" applyFont="1" applyFill="1" applyBorder="1"/>
    <xf numFmtId="0" fontId="3" fillId="2" borderId="8" xfId="0" applyFont="1" applyFill="1" applyBorder="1" applyAlignment="1">
      <alignment horizontal="right" indent="1"/>
    </xf>
    <xf numFmtId="0" fontId="6" fillId="2" borderId="3" xfId="0" applyFont="1" applyFill="1" applyBorder="1" applyAlignment="1">
      <alignment horizontal="right" indent="1"/>
    </xf>
    <xf numFmtId="0" fontId="3" fillId="2" borderId="0" xfId="0" applyFont="1" applyFill="1" applyAlignment="1"/>
    <xf numFmtId="0" fontId="1" fillId="2" borderId="0" xfId="0" applyFont="1" applyFill="1" applyBorder="1" applyAlignment="1">
      <alignment vertical="center"/>
    </xf>
    <xf numFmtId="0" fontId="8" fillId="0" borderId="0" xfId="0" applyFont="1"/>
    <xf numFmtId="0" fontId="1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right" indent="1"/>
    </xf>
    <xf numFmtId="0" fontId="1" fillId="0" borderId="7" xfId="0" applyFont="1" applyFill="1" applyBorder="1" applyAlignment="1">
      <alignment horizontal="right" indent="1"/>
    </xf>
    <xf numFmtId="0" fontId="3" fillId="0" borderId="9" xfId="0" applyFont="1" applyFill="1" applyBorder="1" applyAlignment="1">
      <alignment horizontal="right" indent="1"/>
    </xf>
    <xf numFmtId="0" fontId="3" fillId="0" borderId="5" xfId="0" applyFont="1" applyFill="1" applyBorder="1" applyAlignment="1">
      <alignment horizontal="right" indent="1"/>
    </xf>
    <xf numFmtId="0" fontId="3" fillId="0" borderId="7" xfId="0" applyFont="1" applyFill="1" applyBorder="1" applyAlignment="1">
      <alignment horizontal="right" indent="1"/>
    </xf>
    <xf numFmtId="0" fontId="3" fillId="0" borderId="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 indent="1"/>
    </xf>
    <xf numFmtId="0" fontId="3" fillId="2" borderId="13" xfId="0" applyFont="1" applyFill="1" applyBorder="1"/>
    <xf numFmtId="0" fontId="3" fillId="2" borderId="4" xfId="0" applyFont="1" applyFill="1" applyBorder="1" applyAlignment="1">
      <alignment horizontal="right" indent="1"/>
    </xf>
    <xf numFmtId="0" fontId="6" fillId="2" borderId="14" xfId="0" applyFont="1" applyFill="1" applyBorder="1" applyAlignment="1">
      <alignment horizontal="right" indent="1"/>
    </xf>
    <xf numFmtId="0" fontId="1" fillId="0" borderId="6" xfId="0" applyFont="1" applyFill="1" applyBorder="1"/>
    <xf numFmtId="0" fontId="1" fillId="0" borderId="2" xfId="0" applyFont="1" applyFill="1" applyBorder="1"/>
    <xf numFmtId="0" fontId="1" fillId="0" borderId="5" xfId="0" applyFont="1" applyFill="1" applyBorder="1" applyAlignment="1">
      <alignment horizontal="right" indent="1"/>
    </xf>
    <xf numFmtId="0" fontId="1" fillId="0" borderId="6" xfId="0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right" indent="1"/>
    </xf>
    <xf numFmtId="0" fontId="4" fillId="0" borderId="6" xfId="0" applyFont="1" applyFill="1" applyBorder="1" applyAlignment="1">
      <alignment horizontal="right" indent="1"/>
    </xf>
    <xf numFmtId="0" fontId="1" fillId="0" borderId="0" xfId="0" applyFont="1" applyFill="1"/>
    <xf numFmtId="0" fontId="3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/>
    <xf numFmtId="0" fontId="3" fillId="0" borderId="4" xfId="0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right" indent="1"/>
    </xf>
    <xf numFmtId="0" fontId="3" fillId="0" borderId="8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indent="1"/>
    </xf>
    <xf numFmtId="0" fontId="4" fillId="0" borderId="0" xfId="0" applyFont="1" applyFill="1" applyAlignment="1">
      <alignment horizontal="center"/>
    </xf>
    <xf numFmtId="1" fontId="1" fillId="0" borderId="6" xfId="0" applyNumberFormat="1" applyFont="1" applyFill="1" applyBorder="1" applyAlignment="1">
      <alignment horizontal="right" indent="1"/>
    </xf>
    <xf numFmtId="0" fontId="1" fillId="0" borderId="9" xfId="0" applyFont="1" applyFill="1" applyBorder="1" applyAlignment="1">
      <alignment horizontal="right" indent="1"/>
    </xf>
    <xf numFmtId="0" fontId="8" fillId="0" borderId="0" xfId="0" applyFont="1" applyFill="1"/>
    <xf numFmtId="0" fontId="7" fillId="0" borderId="0" xfId="0" applyFont="1" applyFill="1"/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indent="1"/>
    </xf>
    <xf numFmtId="0" fontId="1" fillId="0" borderId="2" xfId="0" applyFont="1" applyFill="1" applyBorder="1" applyAlignment="1">
      <alignment horizontal="right" indent="1"/>
    </xf>
    <xf numFmtId="0" fontId="2" fillId="0" borderId="7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S181"/>
  <sheetViews>
    <sheetView tabSelected="1" zoomScaleNormal="100" workbookViewId="0">
      <selection activeCell="Q94" sqref="Q94"/>
    </sheetView>
  </sheetViews>
  <sheetFormatPr defaultRowHeight="12.75" outlineLevelCol="1" x14ac:dyDescent="0.2"/>
  <cols>
    <col min="1" max="1" width="40.7109375" style="1" customWidth="1"/>
    <col min="2" max="2" width="1.7109375" style="1" hidden="1" customWidth="1"/>
    <col min="3" max="3" width="13.28515625" style="97" customWidth="1"/>
    <col min="4" max="4" width="13.42578125" style="97" customWidth="1"/>
    <col min="5" max="5" width="16.85546875" style="7" customWidth="1"/>
    <col min="6" max="6" width="11.7109375" style="7" hidden="1" customWidth="1"/>
    <col min="7" max="7" width="11.7109375" style="1" hidden="1" customWidth="1"/>
    <col min="8" max="8" width="20.140625" style="1" customWidth="1"/>
    <col min="9" max="14" width="8.85546875" style="1" hidden="1" customWidth="1" outlineLevel="1"/>
    <col min="15" max="15" width="8.85546875" style="1" customWidth="1" collapsed="1"/>
    <col min="16" max="23" width="9.140625" style="1"/>
    <col min="24" max="24" width="8.7109375" style="1" customWidth="1"/>
    <col min="25" max="16384" width="9.140625" style="1"/>
  </cols>
  <sheetData>
    <row r="1" spans="1:14" x14ac:dyDescent="0.2">
      <c r="A1" s="74"/>
      <c r="B1" s="74"/>
      <c r="C1" s="95"/>
      <c r="D1" s="111"/>
      <c r="E1" s="111"/>
      <c r="F1" s="111"/>
      <c r="G1" s="111"/>
      <c r="H1" s="111"/>
      <c r="I1" s="8"/>
    </row>
    <row r="2" spans="1:14" x14ac:dyDescent="0.2">
      <c r="A2" s="74"/>
      <c r="B2" s="74"/>
      <c r="C2" s="95"/>
      <c r="D2" s="112"/>
      <c r="E2" s="112"/>
      <c r="F2" s="112"/>
      <c r="G2" s="112"/>
      <c r="H2" s="112"/>
      <c r="I2" s="8"/>
    </row>
    <row r="3" spans="1:14" ht="15.75" customHeight="1" x14ac:dyDescent="0.2">
      <c r="A3" s="9"/>
      <c r="B3" s="9"/>
      <c r="C3" s="96"/>
      <c r="D3" s="96"/>
      <c r="E3" s="10"/>
      <c r="F3" s="10"/>
      <c r="G3" s="9"/>
      <c r="H3" s="9"/>
      <c r="I3" s="9"/>
    </row>
    <row r="4" spans="1:14" x14ac:dyDescent="0.2">
      <c r="A4" s="137" t="s">
        <v>79</v>
      </c>
      <c r="B4" s="137"/>
      <c r="C4" s="137"/>
      <c r="D4" s="137"/>
      <c r="E4" s="137"/>
      <c r="F4" s="137"/>
      <c r="G4" s="137"/>
      <c r="H4" s="137"/>
      <c r="I4" s="11"/>
    </row>
    <row r="5" spans="1:14" x14ac:dyDescent="0.2">
      <c r="A5" s="137" t="s">
        <v>159</v>
      </c>
      <c r="B5" s="137"/>
      <c r="C5" s="137"/>
      <c r="D5" s="137"/>
      <c r="E5" s="137"/>
      <c r="F5" s="137"/>
      <c r="G5" s="137"/>
      <c r="H5" s="137"/>
      <c r="I5" s="11"/>
    </row>
    <row r="6" spans="1:14" ht="6.6" customHeight="1" thickBot="1" x14ac:dyDescent="0.25">
      <c r="A6" s="2"/>
      <c r="B6" s="2"/>
      <c r="E6" s="12"/>
      <c r="F6" s="12"/>
      <c r="G6" s="2"/>
      <c r="H6" s="2"/>
      <c r="I6" s="2"/>
    </row>
    <row r="7" spans="1:14" ht="13.5" customHeight="1" thickBot="1" x14ac:dyDescent="0.25">
      <c r="A7" s="115" t="s">
        <v>61</v>
      </c>
      <c r="B7" s="13"/>
      <c r="C7" s="134" t="s">
        <v>94</v>
      </c>
      <c r="D7" s="135"/>
      <c r="E7" s="135"/>
      <c r="F7" s="135"/>
      <c r="G7" s="136"/>
      <c r="H7" s="118" t="s">
        <v>87</v>
      </c>
    </row>
    <row r="8" spans="1:14" ht="12.75" customHeight="1" x14ac:dyDescent="0.2">
      <c r="A8" s="116"/>
      <c r="B8" s="14"/>
      <c r="C8" s="121" t="s">
        <v>48</v>
      </c>
      <c r="D8" s="125" t="s">
        <v>96</v>
      </c>
      <c r="E8" s="123" t="s">
        <v>44</v>
      </c>
      <c r="F8" s="131" t="s">
        <v>89</v>
      </c>
      <c r="G8" s="118" t="s">
        <v>90</v>
      </c>
      <c r="H8" s="119"/>
      <c r="I8" s="1" t="s">
        <v>51</v>
      </c>
    </row>
    <row r="9" spans="1:14" ht="13.9" customHeight="1" thickBot="1" x14ac:dyDescent="0.25">
      <c r="A9" s="117"/>
      <c r="B9" s="15"/>
      <c r="C9" s="122"/>
      <c r="D9" s="126"/>
      <c r="E9" s="124"/>
      <c r="F9" s="133"/>
      <c r="G9" s="120"/>
      <c r="H9" s="120"/>
      <c r="I9" s="1" t="s">
        <v>50</v>
      </c>
    </row>
    <row r="10" spans="1:14" x14ac:dyDescent="0.2">
      <c r="A10" s="16" t="s">
        <v>2</v>
      </c>
      <c r="B10" s="17"/>
      <c r="C10" s="110"/>
      <c r="D10" s="107"/>
      <c r="E10" s="77"/>
      <c r="F10" s="49"/>
      <c r="G10" s="52"/>
      <c r="H10" s="18"/>
      <c r="I10" s="3" t="s">
        <v>4</v>
      </c>
      <c r="J10" s="3" t="s">
        <v>5</v>
      </c>
      <c r="K10" s="3" t="s">
        <v>6</v>
      </c>
      <c r="L10" s="3" t="s">
        <v>7</v>
      </c>
      <c r="M10" s="3" t="s">
        <v>8</v>
      </c>
      <c r="N10" s="3" t="s">
        <v>9</v>
      </c>
    </row>
    <row r="11" spans="1:14" ht="11.25" customHeight="1" x14ac:dyDescent="0.2">
      <c r="A11" s="19" t="s">
        <v>111</v>
      </c>
      <c r="B11" s="20"/>
      <c r="C11" s="91">
        <v>99804</v>
      </c>
      <c r="D11" s="90">
        <v>28612</v>
      </c>
      <c r="E11" s="56">
        <v>129168</v>
      </c>
      <c r="F11" s="50"/>
      <c r="G11" s="53"/>
      <c r="H11" s="21">
        <f t="shared" ref="H11:H23" si="0">SUM(C11:G11)</f>
        <v>257584</v>
      </c>
      <c r="I11" s="4"/>
      <c r="J11" s="4"/>
      <c r="K11" s="5" t="s">
        <v>18</v>
      </c>
      <c r="L11" s="4"/>
      <c r="M11" s="4"/>
    </row>
    <row r="12" spans="1:14" ht="12.75" hidden="1" customHeight="1" x14ac:dyDescent="0.2">
      <c r="A12" s="19" t="s">
        <v>80</v>
      </c>
      <c r="B12" s="20"/>
      <c r="C12" s="91"/>
      <c r="D12" s="90"/>
      <c r="E12" s="56"/>
      <c r="F12" s="50"/>
      <c r="G12" s="53"/>
      <c r="H12" s="21">
        <f t="shared" si="0"/>
        <v>0</v>
      </c>
      <c r="I12" s="4"/>
      <c r="J12" s="4"/>
      <c r="K12" s="5" t="s">
        <v>19</v>
      </c>
      <c r="L12" s="4"/>
      <c r="M12" s="4"/>
    </row>
    <row r="13" spans="1:14" ht="12.75" hidden="1" customHeight="1" x14ac:dyDescent="0.2">
      <c r="A13" s="19" t="s">
        <v>78</v>
      </c>
      <c r="B13" s="20"/>
      <c r="C13" s="91"/>
      <c r="D13" s="90"/>
      <c r="E13" s="56"/>
      <c r="F13" s="50"/>
      <c r="G13" s="53"/>
      <c r="H13" s="21">
        <f t="shared" si="0"/>
        <v>0</v>
      </c>
      <c r="I13" s="4"/>
      <c r="J13" s="4"/>
      <c r="K13" s="5" t="s">
        <v>86</v>
      </c>
      <c r="L13" s="4"/>
      <c r="M13" s="4"/>
    </row>
    <row r="14" spans="1:14" ht="12.75" hidden="1" customHeight="1" x14ac:dyDescent="0.2">
      <c r="A14" s="19" t="s">
        <v>81</v>
      </c>
      <c r="B14" s="20"/>
      <c r="C14" s="91"/>
      <c r="D14" s="90"/>
      <c r="E14" s="56"/>
      <c r="F14" s="50"/>
      <c r="G14" s="53"/>
      <c r="H14" s="21">
        <f t="shared" si="0"/>
        <v>0</v>
      </c>
      <c r="I14" s="4"/>
      <c r="J14" s="4"/>
      <c r="K14" s="5" t="s">
        <v>67</v>
      </c>
      <c r="L14" s="4"/>
      <c r="M14" s="4"/>
    </row>
    <row r="15" spans="1:14" x14ac:dyDescent="0.2">
      <c r="A15" s="19" t="s">
        <v>112</v>
      </c>
      <c r="B15" s="20"/>
      <c r="C15" s="91">
        <v>7464</v>
      </c>
      <c r="D15" s="90">
        <v>2072</v>
      </c>
      <c r="E15" s="56">
        <v>7838</v>
      </c>
      <c r="F15" s="50"/>
      <c r="G15" s="53"/>
      <c r="H15" s="21">
        <f t="shared" si="0"/>
        <v>17374</v>
      </c>
      <c r="I15" s="4"/>
      <c r="J15" s="4"/>
      <c r="K15" s="5" t="s">
        <v>10</v>
      </c>
      <c r="L15" s="4"/>
      <c r="M15" s="4"/>
    </row>
    <row r="16" spans="1:14" x14ac:dyDescent="0.2">
      <c r="A16" s="19" t="s">
        <v>113</v>
      </c>
      <c r="B16" s="20"/>
      <c r="C16" s="91">
        <v>39645</v>
      </c>
      <c r="D16" s="90">
        <v>6894</v>
      </c>
      <c r="E16" s="56">
        <v>38899</v>
      </c>
      <c r="F16" s="50"/>
      <c r="G16" s="53"/>
      <c r="H16" s="21">
        <f t="shared" si="0"/>
        <v>85438</v>
      </c>
      <c r="I16" s="4"/>
      <c r="J16" s="4"/>
      <c r="K16" s="5" t="s">
        <v>11</v>
      </c>
      <c r="L16" s="4"/>
      <c r="M16" s="4"/>
    </row>
    <row r="17" spans="1:18" x14ac:dyDescent="0.2">
      <c r="A17" s="19" t="s">
        <v>114</v>
      </c>
      <c r="B17" s="20"/>
      <c r="C17" s="91">
        <v>4683</v>
      </c>
      <c r="D17" s="90">
        <v>787</v>
      </c>
      <c r="E17" s="56">
        <v>5225</v>
      </c>
      <c r="F17" s="50"/>
      <c r="G17" s="53"/>
      <c r="H17" s="21">
        <f t="shared" si="0"/>
        <v>10695</v>
      </c>
      <c r="I17" s="4"/>
      <c r="J17" s="4"/>
      <c r="K17" s="5" t="s">
        <v>12</v>
      </c>
      <c r="L17" s="4"/>
      <c r="M17" s="4"/>
      <c r="R17" s="1" t="s">
        <v>52</v>
      </c>
    </row>
    <row r="18" spans="1:18" x14ac:dyDescent="0.2">
      <c r="A18" s="19" t="s">
        <v>115</v>
      </c>
      <c r="B18" s="20"/>
      <c r="C18" s="91">
        <v>1193</v>
      </c>
      <c r="D18" s="90">
        <v>139</v>
      </c>
      <c r="E18" s="56">
        <v>3222</v>
      </c>
      <c r="F18" s="50"/>
      <c r="G18" s="53"/>
      <c r="H18" s="21">
        <f t="shared" si="0"/>
        <v>4554</v>
      </c>
      <c r="I18" s="4"/>
      <c r="J18" s="4"/>
      <c r="K18" s="5" t="s">
        <v>13</v>
      </c>
      <c r="L18" s="4"/>
      <c r="M18" s="5"/>
    </row>
    <row r="19" spans="1:18" x14ac:dyDescent="0.2">
      <c r="A19" s="19" t="s">
        <v>116</v>
      </c>
      <c r="B19" s="20"/>
      <c r="C19" s="91">
        <v>4333</v>
      </c>
      <c r="D19" s="90">
        <v>1278</v>
      </c>
      <c r="E19" s="56">
        <v>3263</v>
      </c>
      <c r="F19" s="50"/>
      <c r="G19" s="53"/>
      <c r="H19" s="21">
        <f t="shared" si="0"/>
        <v>8874</v>
      </c>
      <c r="I19" s="4"/>
      <c r="J19" s="4"/>
      <c r="K19" s="5" t="s">
        <v>14</v>
      </c>
      <c r="L19" s="4"/>
      <c r="M19" s="4"/>
    </row>
    <row r="20" spans="1:18" x14ac:dyDescent="0.2">
      <c r="A20" s="19" t="s">
        <v>117</v>
      </c>
      <c r="B20" s="20"/>
      <c r="C20" s="91">
        <v>12475</v>
      </c>
      <c r="D20" s="90">
        <v>1365</v>
      </c>
      <c r="E20" s="56">
        <v>30753</v>
      </c>
      <c r="F20" s="50"/>
      <c r="G20" s="53"/>
      <c r="H20" s="21">
        <f t="shared" si="0"/>
        <v>44593</v>
      </c>
      <c r="I20" s="4"/>
      <c r="J20" s="4"/>
      <c r="K20" s="5" t="s">
        <v>15</v>
      </c>
      <c r="L20" s="4"/>
      <c r="M20" s="4"/>
    </row>
    <row r="21" spans="1:18" ht="11.25" customHeight="1" x14ac:dyDescent="0.2">
      <c r="A21" s="19" t="s">
        <v>108</v>
      </c>
      <c r="B21" s="20"/>
      <c r="C21" s="91">
        <v>729</v>
      </c>
      <c r="D21" s="90">
        <v>129</v>
      </c>
      <c r="E21" s="56">
        <v>1124</v>
      </c>
      <c r="F21" s="50"/>
      <c r="G21" s="53"/>
      <c r="H21" s="21">
        <f t="shared" si="0"/>
        <v>1982</v>
      </c>
      <c r="I21" s="4"/>
      <c r="J21" s="4"/>
      <c r="K21" s="5" t="s">
        <v>17</v>
      </c>
      <c r="L21" s="4"/>
      <c r="M21" s="4"/>
    </row>
    <row r="22" spans="1:18" ht="12" customHeight="1" x14ac:dyDescent="0.2">
      <c r="A22" s="19" t="s">
        <v>82</v>
      </c>
      <c r="B22" s="20"/>
      <c r="C22" s="91">
        <v>67</v>
      </c>
      <c r="D22" s="90">
        <v>114</v>
      </c>
      <c r="E22" s="56">
        <v>74</v>
      </c>
      <c r="F22" s="50"/>
      <c r="G22" s="53">
        <v>0</v>
      </c>
      <c r="H22" s="21">
        <f t="shared" si="0"/>
        <v>255</v>
      </c>
      <c r="I22" s="4"/>
      <c r="J22" s="4"/>
      <c r="K22" s="5" t="s">
        <v>16</v>
      </c>
      <c r="L22" s="4"/>
      <c r="M22" s="4"/>
    </row>
    <row r="23" spans="1:18" ht="14.25" customHeight="1" thickBot="1" x14ac:dyDescent="0.25">
      <c r="A23" s="22" t="s">
        <v>1</v>
      </c>
      <c r="B23" s="23"/>
      <c r="C23" s="78">
        <f>SUM(C11:C22)</f>
        <v>170393</v>
      </c>
      <c r="D23" s="81">
        <f>SUM(D11:D22)</f>
        <v>41390</v>
      </c>
      <c r="E23" s="54">
        <f>SUM(E11:E22)</f>
        <v>219566</v>
      </c>
      <c r="F23" s="45">
        <f>SUM(F11:F22)</f>
        <v>0</v>
      </c>
      <c r="G23" s="54">
        <f>SUM(G11:G22)</f>
        <v>0</v>
      </c>
      <c r="H23" s="21">
        <f t="shared" si="0"/>
        <v>431349</v>
      </c>
      <c r="I23" s="4"/>
      <c r="J23" s="4"/>
      <c r="K23" s="4"/>
      <c r="L23" s="4"/>
      <c r="M23" s="4"/>
    </row>
    <row r="24" spans="1:18" x14ac:dyDescent="0.2">
      <c r="A24" s="16" t="s">
        <v>3</v>
      </c>
      <c r="B24" s="17"/>
      <c r="C24" s="79"/>
      <c r="D24" s="79"/>
      <c r="E24" s="55"/>
      <c r="F24" s="26"/>
      <c r="G24" s="55"/>
      <c r="H24" s="27"/>
      <c r="I24" s="4"/>
      <c r="J24" s="4"/>
      <c r="K24" s="4"/>
      <c r="L24" s="4"/>
      <c r="M24" s="4"/>
    </row>
    <row r="25" spans="1:18" x14ac:dyDescent="0.2">
      <c r="A25" s="19" t="s">
        <v>118</v>
      </c>
      <c r="B25" s="20"/>
      <c r="C25" s="91">
        <v>9891</v>
      </c>
      <c r="D25" s="91">
        <v>2239</v>
      </c>
      <c r="E25" s="56">
        <v>26006</v>
      </c>
      <c r="F25" s="44">
        <v>0</v>
      </c>
      <c r="G25" s="56">
        <v>0</v>
      </c>
      <c r="H25" s="24">
        <f t="shared" ref="H25:H31" si="1">SUM(C25:G25)</f>
        <v>38136</v>
      </c>
      <c r="I25" s="4"/>
      <c r="J25" s="4"/>
      <c r="K25" s="4"/>
      <c r="L25" s="5" t="s">
        <v>20</v>
      </c>
      <c r="M25" s="4" t="s">
        <v>52</v>
      </c>
    </row>
    <row r="26" spans="1:18" x14ac:dyDescent="0.2">
      <c r="A26" s="19" t="s">
        <v>119</v>
      </c>
      <c r="B26" s="20"/>
      <c r="C26" s="91">
        <v>12134</v>
      </c>
      <c r="D26" s="91">
        <v>2817</v>
      </c>
      <c r="E26" s="56">
        <v>35695</v>
      </c>
      <c r="F26" s="44">
        <v>0</v>
      </c>
      <c r="G26" s="56">
        <v>0</v>
      </c>
      <c r="H26" s="24">
        <f t="shared" si="1"/>
        <v>50646</v>
      </c>
      <c r="I26" s="4"/>
      <c r="J26" s="4"/>
      <c r="K26" s="4"/>
      <c r="L26" s="5" t="s">
        <v>21</v>
      </c>
      <c r="M26" s="4"/>
    </row>
    <row r="27" spans="1:18" x14ac:dyDescent="0.2">
      <c r="A27" s="19" t="s">
        <v>116</v>
      </c>
      <c r="B27" s="20"/>
      <c r="C27" s="91">
        <v>419</v>
      </c>
      <c r="D27" s="91">
        <v>149</v>
      </c>
      <c r="E27" s="56">
        <v>930</v>
      </c>
      <c r="F27" s="44">
        <v>0</v>
      </c>
      <c r="G27" s="56">
        <v>0</v>
      </c>
      <c r="H27" s="24">
        <f t="shared" si="1"/>
        <v>1498</v>
      </c>
      <c r="I27" s="4"/>
      <c r="J27" s="4"/>
      <c r="K27" s="4"/>
      <c r="L27" s="5" t="s">
        <v>14</v>
      </c>
      <c r="M27" s="4"/>
    </row>
    <row r="28" spans="1:18" ht="13.5" thickBot="1" x14ac:dyDescent="0.25">
      <c r="A28" s="22" t="s">
        <v>1</v>
      </c>
      <c r="B28" s="85"/>
      <c r="C28" s="78">
        <f>SUM(C25:C27)</f>
        <v>22444</v>
      </c>
      <c r="D28" s="78">
        <f>SUM(D25:D27)</f>
        <v>5205</v>
      </c>
      <c r="E28" s="78">
        <f>SUM(E25:E27)</f>
        <v>62631</v>
      </c>
      <c r="F28" s="45">
        <f>SUM(F25:F27)</f>
        <v>0</v>
      </c>
      <c r="G28" s="54">
        <f>SUM(G25:G27)</f>
        <v>0</v>
      </c>
      <c r="H28" s="24">
        <f t="shared" si="1"/>
        <v>90280</v>
      </c>
      <c r="I28" s="4"/>
      <c r="J28" s="4"/>
      <c r="K28" s="4"/>
      <c r="L28" s="4"/>
      <c r="M28" s="4"/>
    </row>
    <row r="29" spans="1:18" ht="13.5" thickBot="1" x14ac:dyDescent="0.25">
      <c r="A29" s="16" t="s">
        <v>59</v>
      </c>
      <c r="B29" s="23"/>
      <c r="C29" s="98"/>
      <c r="D29" s="82"/>
      <c r="E29" s="82"/>
      <c r="F29" s="87"/>
      <c r="G29" s="86"/>
      <c r="H29" s="29"/>
      <c r="I29" s="4"/>
      <c r="J29" s="4"/>
      <c r="K29" s="4"/>
      <c r="L29" s="4"/>
      <c r="M29" s="4"/>
    </row>
    <row r="30" spans="1:18" x14ac:dyDescent="0.2">
      <c r="A30" s="68" t="s">
        <v>120</v>
      </c>
      <c r="B30" s="28"/>
      <c r="C30" s="90">
        <v>10396</v>
      </c>
      <c r="D30" s="91">
        <v>1622</v>
      </c>
      <c r="E30" s="56">
        <v>14265</v>
      </c>
      <c r="F30" s="64"/>
      <c r="G30" s="57"/>
      <c r="H30" s="24">
        <f t="shared" si="1"/>
        <v>26283</v>
      </c>
      <c r="I30" s="4" t="s">
        <v>62</v>
      </c>
      <c r="J30" s="4"/>
      <c r="K30" s="4"/>
      <c r="L30" s="4"/>
      <c r="M30" s="4"/>
    </row>
    <row r="31" spans="1:18" ht="12.75" hidden="1" customHeight="1" x14ac:dyDescent="0.2">
      <c r="A31" s="68" t="s">
        <v>97</v>
      </c>
      <c r="B31" s="20"/>
      <c r="C31" s="90"/>
      <c r="D31" s="91"/>
      <c r="E31" s="56"/>
      <c r="F31" s="64"/>
      <c r="G31" s="57"/>
      <c r="H31" s="24">
        <f t="shared" si="1"/>
        <v>0</v>
      </c>
      <c r="I31" s="4" t="s">
        <v>63</v>
      </c>
      <c r="J31" s="4"/>
      <c r="K31" s="4"/>
      <c r="L31" s="4"/>
      <c r="M31" s="4"/>
    </row>
    <row r="32" spans="1:18" ht="12.75" customHeight="1" x14ac:dyDescent="0.2">
      <c r="A32" s="68" t="s">
        <v>121</v>
      </c>
      <c r="B32" s="20"/>
      <c r="C32" s="90">
        <v>11611</v>
      </c>
      <c r="D32" s="91">
        <v>5921</v>
      </c>
      <c r="E32" s="56">
        <v>17158</v>
      </c>
      <c r="F32" s="64"/>
      <c r="G32" s="57"/>
      <c r="H32" s="24">
        <f>SUM(C32:G32)</f>
        <v>34690</v>
      </c>
      <c r="I32" s="4" t="s">
        <v>64</v>
      </c>
      <c r="J32" s="4"/>
      <c r="K32" s="4"/>
      <c r="L32" s="4"/>
      <c r="M32" s="4"/>
    </row>
    <row r="33" spans="1:19" x14ac:dyDescent="0.2">
      <c r="A33" s="68" t="s">
        <v>122</v>
      </c>
      <c r="B33" s="20"/>
      <c r="C33" s="90">
        <v>19836</v>
      </c>
      <c r="D33" s="91">
        <v>5114</v>
      </c>
      <c r="E33" s="56">
        <v>25659</v>
      </c>
      <c r="F33" s="64"/>
      <c r="G33" s="57"/>
      <c r="H33" s="24">
        <f>SUM(C33:G33)</f>
        <v>50609</v>
      </c>
      <c r="I33" s="4" t="s">
        <v>65</v>
      </c>
      <c r="J33" s="4"/>
      <c r="K33" s="4"/>
      <c r="L33" s="4"/>
      <c r="M33" s="4"/>
    </row>
    <row r="34" spans="1:19" ht="12.75" hidden="1" customHeight="1" x14ac:dyDescent="0.2">
      <c r="A34" s="68" t="s">
        <v>98</v>
      </c>
      <c r="B34" s="20"/>
      <c r="C34" s="90"/>
      <c r="D34" s="91"/>
      <c r="E34" s="56"/>
      <c r="F34" s="64"/>
      <c r="G34" s="57"/>
      <c r="H34" s="24">
        <f>SUM(C34:G34)</f>
        <v>0</v>
      </c>
      <c r="I34" s="4" t="s">
        <v>66</v>
      </c>
      <c r="J34" s="4"/>
      <c r="K34" s="4"/>
      <c r="L34" s="4"/>
      <c r="M34" s="4"/>
      <c r="S34" s="1" t="s">
        <v>52</v>
      </c>
    </row>
    <row r="35" spans="1:19" x14ac:dyDescent="0.2">
      <c r="A35" s="68" t="s">
        <v>123</v>
      </c>
      <c r="B35" s="20"/>
      <c r="C35" s="90">
        <v>11776</v>
      </c>
      <c r="D35" s="91">
        <v>5258</v>
      </c>
      <c r="E35" s="56">
        <v>13927</v>
      </c>
      <c r="F35" s="64"/>
      <c r="G35" s="57"/>
      <c r="H35" s="24">
        <f>SUM(C35:G35)</f>
        <v>30961</v>
      </c>
      <c r="I35" s="4" t="s">
        <v>110</v>
      </c>
      <c r="J35" s="4"/>
      <c r="K35" s="4"/>
      <c r="L35" s="4"/>
      <c r="M35" s="4"/>
    </row>
    <row r="36" spans="1:19" s="7" customFormat="1" ht="14.45" hidden="1" customHeight="1" x14ac:dyDescent="0.2">
      <c r="A36" s="69" t="s">
        <v>99</v>
      </c>
      <c r="B36" s="30"/>
      <c r="C36" s="90"/>
      <c r="D36" s="91"/>
      <c r="E36" s="56"/>
      <c r="F36" s="64"/>
      <c r="G36" s="57"/>
      <c r="H36" s="24">
        <f>SUM(C36:E36)</f>
        <v>0</v>
      </c>
      <c r="I36" s="6" t="s">
        <v>47</v>
      </c>
      <c r="J36" s="6"/>
      <c r="K36" s="6"/>
      <c r="L36" s="6"/>
      <c r="M36" s="6"/>
    </row>
    <row r="37" spans="1:19" x14ac:dyDescent="0.2">
      <c r="A37" s="68" t="s">
        <v>112</v>
      </c>
      <c r="B37" s="20"/>
      <c r="C37" s="90">
        <v>6778</v>
      </c>
      <c r="D37" s="91">
        <v>1944</v>
      </c>
      <c r="E37" s="56">
        <v>6938</v>
      </c>
      <c r="F37" s="64"/>
      <c r="G37" s="57"/>
      <c r="H37" s="24">
        <f t="shared" ref="H37:H57" si="2">SUM(C37:G37)</f>
        <v>15660</v>
      </c>
      <c r="I37" s="4" t="s">
        <v>10</v>
      </c>
      <c r="J37" s="4"/>
      <c r="K37" s="4"/>
      <c r="L37" s="4"/>
      <c r="M37" s="4"/>
    </row>
    <row r="38" spans="1:19" ht="12" customHeight="1" x14ac:dyDescent="0.2">
      <c r="A38" s="68" t="s">
        <v>113</v>
      </c>
      <c r="B38" s="20"/>
      <c r="C38" s="90">
        <v>26166</v>
      </c>
      <c r="D38" s="91">
        <v>1852</v>
      </c>
      <c r="E38" s="56">
        <v>23486</v>
      </c>
      <c r="F38" s="64"/>
      <c r="G38" s="57"/>
      <c r="H38" s="24">
        <f>SUM(C38:G38)</f>
        <v>51504</v>
      </c>
      <c r="I38" s="4" t="s">
        <v>11</v>
      </c>
      <c r="J38" s="4"/>
      <c r="K38" s="4"/>
      <c r="L38" s="4"/>
      <c r="M38" s="4"/>
    </row>
    <row r="39" spans="1:19" ht="12.75" hidden="1" customHeight="1" x14ac:dyDescent="0.2">
      <c r="A39" s="68" t="s">
        <v>100</v>
      </c>
      <c r="B39" s="20"/>
      <c r="C39" s="90"/>
      <c r="D39" s="91"/>
      <c r="E39" s="56"/>
      <c r="F39" s="64">
        <v>0</v>
      </c>
      <c r="G39" s="57">
        <v>0</v>
      </c>
      <c r="H39" s="24">
        <f t="shared" si="2"/>
        <v>0</v>
      </c>
      <c r="I39" s="4"/>
      <c r="J39" s="4" t="s">
        <v>11</v>
      </c>
      <c r="K39" s="4"/>
      <c r="L39" s="4"/>
      <c r="M39" s="4"/>
    </row>
    <row r="40" spans="1:19" x14ac:dyDescent="0.2">
      <c r="A40" s="68" t="s">
        <v>114</v>
      </c>
      <c r="B40" s="23"/>
      <c r="C40" s="90">
        <v>11992</v>
      </c>
      <c r="D40" s="91">
        <v>3104</v>
      </c>
      <c r="E40" s="56">
        <v>15872</v>
      </c>
      <c r="F40" s="64"/>
      <c r="G40" s="57"/>
      <c r="H40" s="24">
        <f t="shared" si="2"/>
        <v>30968</v>
      </c>
      <c r="I40" s="4" t="s">
        <v>12</v>
      </c>
      <c r="J40" s="4"/>
      <c r="K40" s="4"/>
      <c r="L40" s="4"/>
      <c r="M40" s="4"/>
    </row>
    <row r="41" spans="1:19" x14ac:dyDescent="0.2">
      <c r="A41" s="68" t="s">
        <v>124</v>
      </c>
      <c r="B41" s="20"/>
      <c r="C41" s="90">
        <v>22131</v>
      </c>
      <c r="D41" s="91">
        <v>1834</v>
      </c>
      <c r="E41" s="56">
        <v>21229</v>
      </c>
      <c r="F41" s="64"/>
      <c r="G41" s="57"/>
      <c r="H41" s="24">
        <f t="shared" si="2"/>
        <v>45194</v>
      </c>
      <c r="I41" s="4" t="s">
        <v>67</v>
      </c>
      <c r="J41" s="4"/>
      <c r="K41" s="4"/>
      <c r="L41" s="4"/>
      <c r="M41" s="4"/>
    </row>
    <row r="42" spans="1:19" x14ac:dyDescent="0.2">
      <c r="A42" s="68" t="s">
        <v>115</v>
      </c>
      <c r="B42" s="20"/>
      <c r="C42" s="90">
        <v>1270</v>
      </c>
      <c r="D42" s="91">
        <v>140</v>
      </c>
      <c r="E42" s="56">
        <v>3118</v>
      </c>
      <c r="F42" s="64"/>
      <c r="G42" s="57"/>
      <c r="H42" s="24">
        <f t="shared" si="2"/>
        <v>4528</v>
      </c>
      <c r="I42" s="4" t="s">
        <v>13</v>
      </c>
      <c r="J42" s="4"/>
      <c r="K42" s="4"/>
      <c r="L42" s="4"/>
      <c r="M42" s="4"/>
    </row>
    <row r="43" spans="1:19" x14ac:dyDescent="0.2">
      <c r="A43" s="68" t="s">
        <v>125</v>
      </c>
      <c r="B43" s="20"/>
      <c r="C43" s="90">
        <v>23289</v>
      </c>
      <c r="D43" s="91">
        <v>10310</v>
      </c>
      <c r="E43" s="56">
        <v>25947</v>
      </c>
      <c r="F43" s="64"/>
      <c r="G43" s="57"/>
      <c r="H43" s="24">
        <f t="shared" si="2"/>
        <v>59546</v>
      </c>
      <c r="I43" s="4" t="s">
        <v>68</v>
      </c>
      <c r="J43" s="4"/>
      <c r="K43" s="4"/>
      <c r="L43" s="4"/>
      <c r="M43" s="4"/>
    </row>
    <row r="44" spans="1:19" x14ac:dyDescent="0.2">
      <c r="A44" s="68" t="s">
        <v>126</v>
      </c>
      <c r="B44" s="20"/>
      <c r="C44" s="90">
        <v>5680</v>
      </c>
      <c r="D44" s="91">
        <v>1789</v>
      </c>
      <c r="E44" s="56">
        <v>13764</v>
      </c>
      <c r="F44" s="64">
        <v>0</v>
      </c>
      <c r="G44" s="57"/>
      <c r="H44" s="24">
        <f t="shared" si="2"/>
        <v>21233</v>
      </c>
      <c r="I44" s="4"/>
      <c r="J44" s="4" t="s">
        <v>68</v>
      </c>
      <c r="K44" s="4"/>
      <c r="L44" s="4"/>
      <c r="M44" s="4"/>
    </row>
    <row r="45" spans="1:19" ht="12.75" customHeight="1" x14ac:dyDescent="0.2">
      <c r="A45" s="68" t="s">
        <v>101</v>
      </c>
      <c r="B45" s="20"/>
      <c r="C45" s="90">
        <v>4535</v>
      </c>
      <c r="D45" s="91">
        <v>432</v>
      </c>
      <c r="E45" s="56">
        <v>3291</v>
      </c>
      <c r="F45" s="64"/>
      <c r="G45" s="57"/>
      <c r="H45" s="24">
        <f t="shared" si="2"/>
        <v>8258</v>
      </c>
      <c r="I45" s="4" t="s">
        <v>69</v>
      </c>
      <c r="J45" s="4"/>
      <c r="K45" s="4"/>
      <c r="L45" s="4"/>
      <c r="M45" s="4"/>
    </row>
    <row r="46" spans="1:19" ht="12.75" hidden="1" customHeight="1" x14ac:dyDescent="0.2">
      <c r="A46" s="68" t="s">
        <v>102</v>
      </c>
      <c r="B46" s="20"/>
      <c r="C46" s="90"/>
      <c r="D46" s="91"/>
      <c r="E46" s="56"/>
      <c r="F46" s="64"/>
      <c r="G46" s="57"/>
      <c r="H46" s="24">
        <f t="shared" si="2"/>
        <v>0</v>
      </c>
      <c r="I46" s="4" t="s">
        <v>70</v>
      </c>
      <c r="J46" s="4"/>
      <c r="K46" s="4"/>
      <c r="L46" s="4"/>
      <c r="M46" s="4"/>
    </row>
    <row r="47" spans="1:19" ht="14.25" customHeight="1" x14ac:dyDescent="0.2">
      <c r="A47" s="68" t="s">
        <v>103</v>
      </c>
      <c r="B47" s="20"/>
      <c r="C47" s="90">
        <v>1056</v>
      </c>
      <c r="D47" s="90">
        <v>2</v>
      </c>
      <c r="E47" s="57">
        <v>3</v>
      </c>
      <c r="F47" s="51">
        <v>222</v>
      </c>
      <c r="G47" s="51">
        <v>222</v>
      </c>
      <c r="H47" s="24">
        <f>C47+D47+E47</f>
        <v>1061</v>
      </c>
      <c r="I47" s="4" t="s">
        <v>104</v>
      </c>
      <c r="K47" s="4"/>
      <c r="L47" s="4"/>
      <c r="M47" s="4"/>
    </row>
    <row r="48" spans="1:19" x14ac:dyDescent="0.2">
      <c r="A48" s="68" t="s">
        <v>127</v>
      </c>
      <c r="B48" s="20"/>
      <c r="C48" s="90">
        <v>4320</v>
      </c>
      <c r="D48" s="91">
        <v>1249</v>
      </c>
      <c r="E48" s="56">
        <v>3223</v>
      </c>
      <c r="F48" s="64"/>
      <c r="G48" s="57"/>
      <c r="H48" s="24">
        <f t="shared" si="2"/>
        <v>8792</v>
      </c>
      <c r="I48" s="4" t="s">
        <v>14</v>
      </c>
      <c r="J48" s="4"/>
      <c r="K48" s="4"/>
      <c r="L48" s="4"/>
      <c r="M48" s="4"/>
    </row>
    <row r="49" spans="1:14" x14ac:dyDescent="0.2">
      <c r="A49" s="68" t="s">
        <v>128</v>
      </c>
      <c r="B49" s="20"/>
      <c r="C49" s="90">
        <v>512</v>
      </c>
      <c r="D49" s="91">
        <v>184</v>
      </c>
      <c r="E49" s="56">
        <v>1278</v>
      </c>
      <c r="F49" s="64">
        <v>0</v>
      </c>
      <c r="G49" s="57"/>
      <c r="H49" s="24">
        <f t="shared" si="2"/>
        <v>1974</v>
      </c>
      <c r="I49" s="4"/>
      <c r="J49" s="4" t="s">
        <v>14</v>
      </c>
      <c r="K49" s="4"/>
      <c r="L49" s="4"/>
      <c r="M49" s="4"/>
    </row>
    <row r="50" spans="1:14" x14ac:dyDescent="0.2">
      <c r="A50" s="68" t="s">
        <v>117</v>
      </c>
      <c r="B50" s="20"/>
      <c r="C50" s="90">
        <v>11119</v>
      </c>
      <c r="D50" s="91">
        <v>1050</v>
      </c>
      <c r="E50" s="56">
        <v>27955</v>
      </c>
      <c r="F50" s="64"/>
      <c r="G50" s="57"/>
      <c r="H50" s="24">
        <f t="shared" si="2"/>
        <v>40124</v>
      </c>
      <c r="I50" s="4" t="s">
        <v>15</v>
      </c>
      <c r="J50" s="4"/>
      <c r="K50" s="4"/>
      <c r="L50" s="4"/>
      <c r="M50" s="4"/>
    </row>
    <row r="51" spans="1:14" x14ac:dyDescent="0.2">
      <c r="A51" s="68" t="s">
        <v>82</v>
      </c>
      <c r="B51" s="20"/>
      <c r="C51" s="90">
        <v>66</v>
      </c>
      <c r="D51" s="91">
        <v>107</v>
      </c>
      <c r="E51" s="56">
        <v>90</v>
      </c>
      <c r="F51" s="64"/>
      <c r="G51" s="57"/>
      <c r="H51" s="24">
        <f t="shared" si="2"/>
        <v>263</v>
      </c>
      <c r="I51" s="5" t="s">
        <v>16</v>
      </c>
      <c r="J51" s="4"/>
      <c r="K51" s="4"/>
      <c r="L51" s="4"/>
      <c r="M51" s="4"/>
    </row>
    <row r="52" spans="1:14" x14ac:dyDescent="0.2">
      <c r="A52" s="70" t="s">
        <v>108</v>
      </c>
      <c r="B52" s="20"/>
      <c r="C52" s="90">
        <v>1478</v>
      </c>
      <c r="D52" s="91">
        <v>185</v>
      </c>
      <c r="E52" s="56">
        <v>2157</v>
      </c>
      <c r="F52" s="64"/>
      <c r="G52" s="57"/>
      <c r="H52" s="24">
        <f t="shared" si="2"/>
        <v>3820</v>
      </c>
      <c r="I52" s="5" t="s">
        <v>17</v>
      </c>
      <c r="J52" s="4"/>
      <c r="K52" s="4"/>
      <c r="L52" s="4"/>
      <c r="M52" s="4"/>
    </row>
    <row r="53" spans="1:14" x14ac:dyDescent="0.2">
      <c r="A53" s="68" t="s">
        <v>83</v>
      </c>
      <c r="B53" s="20"/>
      <c r="C53" s="90">
        <v>8091</v>
      </c>
      <c r="D53" s="91">
        <v>1018</v>
      </c>
      <c r="E53" s="56">
        <v>7395</v>
      </c>
      <c r="F53" s="50"/>
      <c r="G53" s="57"/>
      <c r="H53" s="24">
        <f>SUM(C53:G53)</f>
        <v>16504</v>
      </c>
      <c r="I53" s="4" t="s">
        <v>77</v>
      </c>
      <c r="J53" s="4"/>
      <c r="K53" s="4"/>
      <c r="L53" s="4"/>
      <c r="M53" s="4"/>
    </row>
    <row r="54" spans="1:14" x14ac:dyDescent="0.2">
      <c r="A54" s="68" t="s">
        <v>95</v>
      </c>
      <c r="B54" s="20"/>
      <c r="C54" s="90">
        <v>113</v>
      </c>
      <c r="D54" s="91">
        <v>63</v>
      </c>
      <c r="E54" s="56">
        <v>1615</v>
      </c>
      <c r="F54" s="50">
        <v>0</v>
      </c>
      <c r="G54" s="57">
        <v>0</v>
      </c>
      <c r="H54" s="24">
        <f>SUM(C54:G54)</f>
        <v>1791</v>
      </c>
      <c r="I54" s="4"/>
      <c r="J54" s="4" t="s">
        <v>77</v>
      </c>
      <c r="K54" s="4"/>
      <c r="L54" s="4"/>
      <c r="M54" s="4"/>
    </row>
    <row r="55" spans="1:14" x14ac:dyDescent="0.2">
      <c r="A55" s="68" t="s">
        <v>129</v>
      </c>
      <c r="B55" s="20"/>
      <c r="C55" s="90">
        <v>5201</v>
      </c>
      <c r="D55" s="91">
        <v>1564</v>
      </c>
      <c r="E55" s="56">
        <v>13413</v>
      </c>
      <c r="F55" s="64">
        <v>0</v>
      </c>
      <c r="G55" s="57"/>
      <c r="H55" s="24">
        <f t="shared" si="2"/>
        <v>20178</v>
      </c>
      <c r="I55" s="4"/>
      <c r="J55" s="4" t="s">
        <v>71</v>
      </c>
      <c r="K55" s="4"/>
      <c r="L55" s="4"/>
      <c r="M55" s="4"/>
    </row>
    <row r="56" spans="1:14" x14ac:dyDescent="0.2">
      <c r="A56" s="68" t="s">
        <v>130</v>
      </c>
      <c r="B56" s="20"/>
      <c r="C56" s="90">
        <v>14871</v>
      </c>
      <c r="D56" s="91">
        <v>2811</v>
      </c>
      <c r="E56" s="56">
        <v>42860</v>
      </c>
      <c r="F56" s="64">
        <v>0</v>
      </c>
      <c r="G56" s="57"/>
      <c r="H56" s="24">
        <f t="shared" si="2"/>
        <v>60542</v>
      </c>
      <c r="I56" s="4"/>
      <c r="J56" s="4" t="s">
        <v>72</v>
      </c>
      <c r="K56" s="4"/>
      <c r="L56" s="4"/>
      <c r="M56" s="4"/>
    </row>
    <row r="57" spans="1:14" s="94" customFormat="1" ht="12.75" hidden="1" customHeight="1" x14ac:dyDescent="0.2">
      <c r="A57" s="88" t="s">
        <v>131</v>
      </c>
      <c r="B57" s="89"/>
      <c r="C57" s="90"/>
      <c r="D57" s="91"/>
      <c r="E57" s="91"/>
      <c r="F57" s="92">
        <v>0</v>
      </c>
      <c r="G57" s="90"/>
      <c r="H57" s="93">
        <f t="shared" si="2"/>
        <v>0</v>
      </c>
      <c r="I57" s="5"/>
      <c r="J57" s="5" t="s">
        <v>73</v>
      </c>
      <c r="K57" s="5"/>
      <c r="L57" s="5"/>
      <c r="M57" s="5"/>
    </row>
    <row r="58" spans="1:14" x14ac:dyDescent="0.2">
      <c r="A58" s="68" t="s">
        <v>132</v>
      </c>
      <c r="B58" s="20"/>
      <c r="C58" s="90">
        <v>699</v>
      </c>
      <c r="D58" s="91">
        <v>35</v>
      </c>
      <c r="E58" s="56">
        <v>681</v>
      </c>
      <c r="F58" s="50"/>
      <c r="G58" s="57"/>
      <c r="H58" s="24">
        <f>SUM(C58:G58)</f>
        <v>1415</v>
      </c>
      <c r="I58" s="4"/>
      <c r="J58" s="4"/>
      <c r="K58" s="4"/>
      <c r="L58" s="4"/>
      <c r="M58" s="4"/>
      <c r="N58" s="4" t="s">
        <v>11</v>
      </c>
    </row>
    <row r="59" spans="1:14" s="67" customFormat="1" x14ac:dyDescent="0.2">
      <c r="A59" s="68" t="s">
        <v>133</v>
      </c>
      <c r="B59" s="63"/>
      <c r="C59" s="99">
        <v>1246</v>
      </c>
      <c r="D59" s="91">
        <v>672</v>
      </c>
      <c r="E59" s="56">
        <v>1776</v>
      </c>
      <c r="F59" s="64"/>
      <c r="G59" s="65">
        <v>0</v>
      </c>
      <c r="H59" s="24">
        <f>SUM(C59:G59)</f>
        <v>3694</v>
      </c>
      <c r="I59" s="66"/>
      <c r="J59" s="66"/>
      <c r="K59" s="66"/>
      <c r="L59" s="66"/>
      <c r="M59" s="66"/>
      <c r="N59" s="66" t="s">
        <v>64</v>
      </c>
    </row>
    <row r="60" spans="1:14" s="67" customFormat="1" ht="13.5" hidden="1" customHeight="1" x14ac:dyDescent="0.2">
      <c r="A60" s="68" t="s">
        <v>106</v>
      </c>
      <c r="B60" s="63"/>
      <c r="C60" s="99">
        <v>0</v>
      </c>
      <c r="D60" s="91">
        <v>0</v>
      </c>
      <c r="E60" s="56">
        <v>0</v>
      </c>
      <c r="F60" s="64"/>
      <c r="G60" s="65"/>
      <c r="H60" s="24">
        <f>SUM(C60:G60)</f>
        <v>0</v>
      </c>
      <c r="I60" s="4" t="s">
        <v>107</v>
      </c>
      <c r="J60" s="66"/>
      <c r="K60" s="66"/>
      <c r="L60" s="66"/>
      <c r="M60" s="66"/>
      <c r="N60" s="66"/>
    </row>
    <row r="61" spans="1:14" ht="13.5" thickBot="1" x14ac:dyDescent="0.25">
      <c r="A61" s="71" t="s">
        <v>57</v>
      </c>
      <c r="B61" s="33"/>
      <c r="C61" s="100">
        <f>SUM(C58:C59)</f>
        <v>1945</v>
      </c>
      <c r="D61" s="80">
        <f>SUM(D58:D59)</f>
        <v>707</v>
      </c>
      <c r="E61" s="80">
        <f>SUM(E58:E59)</f>
        <v>2457</v>
      </c>
      <c r="F61" s="73">
        <f>SUM(F59)</f>
        <v>0</v>
      </c>
      <c r="G61" s="72">
        <f>SUM(G58:G59)</f>
        <v>0</v>
      </c>
      <c r="H61" s="34">
        <f>SUM(C61:G61)</f>
        <v>5109</v>
      </c>
      <c r="I61" s="4"/>
      <c r="J61" s="4"/>
      <c r="K61" s="4"/>
      <c r="L61" s="4"/>
      <c r="M61" s="4"/>
    </row>
    <row r="62" spans="1:14" x14ac:dyDescent="0.2">
      <c r="A62" s="22" t="s">
        <v>53</v>
      </c>
      <c r="B62" s="23"/>
      <c r="C62" s="81">
        <f>SUM(C30:C43)+C45+C47+C48+C50+C51+C52+C53+C58+C59+C60</f>
        <v>177855</v>
      </c>
      <c r="D62" s="81">
        <f>SUM(D30:D43)+D45+D47+D48+D50+D51+D52+D53+D58+D59+D60</f>
        <v>41849</v>
      </c>
      <c r="E62" s="81">
        <f>SUM(E30:E43)+E45+E47+E48+E50+E51+E52+E53+E58+E59+E60</f>
        <v>214170</v>
      </c>
      <c r="F62" s="46">
        <f>SUM(F30:F43)+F45+F46+F48+F50+F51+F52</f>
        <v>0</v>
      </c>
      <c r="G62" s="58">
        <f>SUM(G30:G43)+G45+G46+G48+G50+G51+G52</f>
        <v>0</v>
      </c>
      <c r="H62" s="24">
        <f>SUM(C62:G62)</f>
        <v>433874</v>
      </c>
      <c r="I62" s="4"/>
      <c r="J62" s="4"/>
      <c r="K62" s="4"/>
      <c r="L62" s="4"/>
      <c r="M62" s="4"/>
    </row>
    <row r="63" spans="1:14" x14ac:dyDescent="0.2">
      <c r="A63" s="22" t="s">
        <v>54</v>
      </c>
      <c r="B63" s="23"/>
      <c r="C63" s="81">
        <f>SUM(C44+C49+C55+C56+C57+C54)</f>
        <v>26377</v>
      </c>
      <c r="D63" s="81">
        <f>SUM(D44+D49+D55+D56+D57+D54)</f>
        <v>6411</v>
      </c>
      <c r="E63" s="81">
        <f>SUM(E44+E49+E55+E56+E57+E54)</f>
        <v>72930</v>
      </c>
      <c r="F63" s="46">
        <f>SUM(F44+F47+F49+F55+F56+F57)</f>
        <v>222</v>
      </c>
      <c r="G63" s="58">
        <f>SUM(G44+G47+G49+G55+G56+G57)</f>
        <v>222</v>
      </c>
      <c r="H63" s="24">
        <f>C63+D63+E63</f>
        <v>105718</v>
      </c>
      <c r="I63" s="4"/>
      <c r="J63" s="4"/>
      <c r="K63" s="4"/>
      <c r="L63" s="4"/>
      <c r="M63" s="4"/>
    </row>
    <row r="64" spans="1:14" ht="13.5" thickBot="1" x14ac:dyDescent="0.25">
      <c r="A64" s="32" t="s">
        <v>0</v>
      </c>
      <c r="B64" s="33"/>
      <c r="C64" s="80">
        <f t="shared" ref="C64:H64" si="3">SUM(C62:C63)</f>
        <v>204232</v>
      </c>
      <c r="D64" s="80">
        <f t="shared" si="3"/>
        <v>48260</v>
      </c>
      <c r="E64" s="80">
        <f t="shared" si="3"/>
        <v>287100</v>
      </c>
      <c r="F64" s="47">
        <f t="shared" si="3"/>
        <v>222</v>
      </c>
      <c r="G64" s="59">
        <f t="shared" si="3"/>
        <v>222</v>
      </c>
      <c r="H64" s="34">
        <f t="shared" si="3"/>
        <v>539592</v>
      </c>
      <c r="I64" s="4"/>
      <c r="J64" s="4"/>
      <c r="K64" s="4"/>
      <c r="L64" s="4"/>
      <c r="M64" s="4"/>
    </row>
    <row r="65" spans="1:13" x14ac:dyDescent="0.2">
      <c r="A65" s="16" t="s">
        <v>55</v>
      </c>
      <c r="B65" s="17"/>
      <c r="C65" s="82"/>
      <c r="D65" s="82"/>
      <c r="E65" s="82"/>
      <c r="F65" s="27"/>
      <c r="G65" s="60"/>
      <c r="H65" s="27"/>
      <c r="I65" s="4"/>
      <c r="J65" s="4"/>
      <c r="K65" s="4"/>
      <c r="L65" s="4"/>
      <c r="M65" s="4"/>
    </row>
    <row r="66" spans="1:13" x14ac:dyDescent="0.2">
      <c r="A66" s="19" t="s">
        <v>134</v>
      </c>
      <c r="B66" s="20"/>
      <c r="C66" s="91">
        <v>24089</v>
      </c>
      <c r="D66" s="91">
        <v>3367</v>
      </c>
      <c r="E66" s="56">
        <v>34539</v>
      </c>
      <c r="F66" s="44"/>
      <c r="G66" s="57"/>
      <c r="H66" s="24">
        <f>SUM(C66:G66)</f>
        <v>61995</v>
      </c>
      <c r="I66" s="4"/>
      <c r="J66" s="4"/>
      <c r="K66" s="4"/>
      <c r="L66" s="4"/>
      <c r="M66" s="4" t="s">
        <v>74</v>
      </c>
    </row>
    <row r="67" spans="1:13" x14ac:dyDescent="0.2">
      <c r="A67" s="19" t="s">
        <v>135</v>
      </c>
      <c r="B67" s="20"/>
      <c r="C67" s="91">
        <v>47911</v>
      </c>
      <c r="D67" s="91">
        <v>11919</v>
      </c>
      <c r="E67" s="56">
        <v>66330</v>
      </c>
      <c r="F67" s="44"/>
      <c r="G67" s="57"/>
      <c r="H67" s="24">
        <f t="shared" ref="H67:H73" si="4">SUM(C67:G67)</f>
        <v>126160</v>
      </c>
      <c r="I67" s="4"/>
      <c r="J67" s="4"/>
      <c r="K67" s="4"/>
      <c r="L67" s="4"/>
      <c r="M67" s="4" t="s">
        <v>75</v>
      </c>
    </row>
    <row r="68" spans="1:13" x14ac:dyDescent="0.2">
      <c r="A68" s="19" t="s">
        <v>136</v>
      </c>
      <c r="B68" s="20"/>
      <c r="C68" s="91">
        <v>34081</v>
      </c>
      <c r="D68" s="91">
        <v>10472</v>
      </c>
      <c r="E68" s="56">
        <v>46965</v>
      </c>
      <c r="F68" s="44"/>
      <c r="G68" s="57"/>
      <c r="H68" s="24">
        <f t="shared" si="4"/>
        <v>91518</v>
      </c>
      <c r="I68" s="4"/>
      <c r="J68" s="4"/>
      <c r="K68" s="4"/>
      <c r="L68" s="4"/>
      <c r="M68" s="4" t="s">
        <v>76</v>
      </c>
    </row>
    <row r="69" spans="1:13" x14ac:dyDescent="0.2">
      <c r="A69" s="19" t="s">
        <v>116</v>
      </c>
      <c r="B69" s="20"/>
      <c r="C69" s="91">
        <v>1811</v>
      </c>
      <c r="D69" s="91">
        <v>577</v>
      </c>
      <c r="E69" s="56">
        <v>1288</v>
      </c>
      <c r="F69" s="44"/>
      <c r="G69" s="57"/>
      <c r="H69" s="24">
        <f t="shared" si="4"/>
        <v>3676</v>
      </c>
      <c r="I69" s="4"/>
      <c r="J69" s="4"/>
      <c r="K69" s="4"/>
      <c r="L69" s="4"/>
      <c r="M69" s="4" t="s">
        <v>14</v>
      </c>
    </row>
    <row r="70" spans="1:13" x14ac:dyDescent="0.2">
      <c r="A70" s="19" t="s">
        <v>93</v>
      </c>
      <c r="B70" s="20"/>
      <c r="C70" s="91">
        <v>13</v>
      </c>
      <c r="D70" s="91">
        <v>0</v>
      </c>
      <c r="E70" s="56">
        <v>9</v>
      </c>
      <c r="F70" s="44"/>
      <c r="G70" s="56"/>
      <c r="H70" s="24">
        <f t="shared" si="4"/>
        <v>22</v>
      </c>
      <c r="I70" s="4"/>
      <c r="J70" s="4"/>
      <c r="K70" s="4"/>
      <c r="L70" s="4"/>
      <c r="M70" s="4" t="s">
        <v>77</v>
      </c>
    </row>
    <row r="71" spans="1:13" x14ac:dyDescent="0.2">
      <c r="A71" s="19" t="s">
        <v>115</v>
      </c>
      <c r="B71" s="20"/>
      <c r="C71" s="91">
        <v>825</v>
      </c>
      <c r="D71" s="91">
        <v>93</v>
      </c>
      <c r="E71" s="56">
        <v>1520</v>
      </c>
      <c r="F71" s="44">
        <v>0</v>
      </c>
      <c r="G71" s="56"/>
      <c r="H71" s="24">
        <f t="shared" si="4"/>
        <v>2438</v>
      </c>
      <c r="I71" s="4"/>
      <c r="J71" s="4"/>
      <c r="K71" s="4"/>
      <c r="L71" s="4"/>
      <c r="M71" s="4" t="s">
        <v>13</v>
      </c>
    </row>
    <row r="72" spans="1:13" ht="13.5" customHeight="1" x14ac:dyDescent="0.2">
      <c r="A72" s="19" t="s">
        <v>82</v>
      </c>
      <c r="B72" s="20"/>
      <c r="C72" s="91">
        <v>26</v>
      </c>
      <c r="D72" s="91">
        <v>42</v>
      </c>
      <c r="E72" s="56">
        <v>49</v>
      </c>
      <c r="F72" s="44">
        <v>0</v>
      </c>
      <c r="G72" s="56"/>
      <c r="H72" s="24">
        <f t="shared" si="4"/>
        <v>117</v>
      </c>
      <c r="I72" s="4"/>
      <c r="J72" s="4"/>
      <c r="K72" s="4"/>
      <c r="L72" s="4"/>
      <c r="M72" s="5" t="s">
        <v>16</v>
      </c>
    </row>
    <row r="73" spans="1:13" ht="13.5" customHeight="1" x14ac:dyDescent="0.2">
      <c r="A73" s="31" t="s">
        <v>108</v>
      </c>
      <c r="B73" s="20"/>
      <c r="C73" s="91">
        <v>400</v>
      </c>
      <c r="D73" s="91">
        <v>30</v>
      </c>
      <c r="E73" s="56">
        <v>515</v>
      </c>
      <c r="F73" s="44"/>
      <c r="G73" s="56"/>
      <c r="H73" s="24">
        <f t="shared" si="4"/>
        <v>945</v>
      </c>
      <c r="I73" s="4"/>
      <c r="J73" s="4"/>
      <c r="K73" s="4"/>
      <c r="L73" s="4"/>
      <c r="M73" s="5" t="s">
        <v>17</v>
      </c>
    </row>
    <row r="74" spans="1:13" x14ac:dyDescent="0.2">
      <c r="A74" s="19" t="s">
        <v>105</v>
      </c>
      <c r="B74" s="20"/>
      <c r="C74" s="91">
        <v>501</v>
      </c>
      <c r="D74" s="90">
        <v>0</v>
      </c>
      <c r="E74" s="57">
        <v>3</v>
      </c>
      <c r="F74" s="51"/>
      <c r="G74" s="57"/>
      <c r="H74" s="24">
        <f>SUM(C74:G74)</f>
        <v>504</v>
      </c>
      <c r="J74" s="4"/>
      <c r="K74" s="4"/>
      <c r="L74" s="4"/>
      <c r="M74" s="4" t="s">
        <v>104</v>
      </c>
    </row>
    <row r="75" spans="1:13" ht="13.5" thickBot="1" x14ac:dyDescent="0.25">
      <c r="A75" s="32" t="s">
        <v>56</v>
      </c>
      <c r="B75" s="33"/>
      <c r="C75" s="80">
        <f t="shared" ref="C75:H75" si="5">SUM(C66:C74)</f>
        <v>109657</v>
      </c>
      <c r="D75" s="80">
        <f t="shared" si="5"/>
        <v>26500</v>
      </c>
      <c r="E75" s="80">
        <f t="shared" si="5"/>
        <v>151218</v>
      </c>
      <c r="F75" s="47">
        <f t="shared" si="5"/>
        <v>0</v>
      </c>
      <c r="G75" s="47">
        <f t="shared" si="5"/>
        <v>0</v>
      </c>
      <c r="H75" s="59">
        <f t="shared" si="5"/>
        <v>287375</v>
      </c>
      <c r="I75" s="4"/>
      <c r="J75" s="4"/>
      <c r="K75" s="4"/>
      <c r="L75" s="4"/>
      <c r="M75" s="4"/>
    </row>
    <row r="76" spans="1:13" x14ac:dyDescent="0.2">
      <c r="A76" s="36"/>
      <c r="B76" s="36"/>
      <c r="C76" s="101"/>
      <c r="D76" s="101"/>
      <c r="E76" s="62"/>
      <c r="F76" s="62"/>
      <c r="G76" s="62"/>
      <c r="H76" s="62"/>
      <c r="I76" s="4"/>
      <c r="J76" s="4"/>
      <c r="K76" s="4"/>
      <c r="L76" s="4"/>
      <c r="M76" s="4"/>
    </row>
    <row r="77" spans="1:13" x14ac:dyDescent="0.2">
      <c r="A77" s="36"/>
      <c r="B77" s="36"/>
      <c r="C77" s="101"/>
      <c r="D77" s="101"/>
      <c r="E77" s="62"/>
      <c r="F77" s="62"/>
      <c r="G77" s="62"/>
      <c r="H77" s="62"/>
      <c r="I77" s="4"/>
      <c r="J77" s="4"/>
      <c r="K77" s="4"/>
      <c r="L77" s="4"/>
      <c r="M77" s="4"/>
    </row>
    <row r="78" spans="1:13" x14ac:dyDescent="0.2">
      <c r="A78" s="36"/>
      <c r="B78" s="36"/>
      <c r="C78" s="101"/>
      <c r="D78" s="101"/>
      <c r="E78" s="62"/>
      <c r="F78" s="62"/>
      <c r="G78" s="62"/>
      <c r="H78" s="62"/>
      <c r="I78" s="4"/>
      <c r="J78" s="4"/>
      <c r="K78" s="3"/>
      <c r="L78" s="4"/>
      <c r="M78" s="4"/>
    </row>
    <row r="79" spans="1:13" x14ac:dyDescent="0.2">
      <c r="A79" s="36"/>
      <c r="B79" s="36"/>
      <c r="C79" s="101"/>
      <c r="D79" s="101"/>
      <c r="E79" s="62"/>
      <c r="F79" s="62"/>
      <c r="G79" s="62"/>
      <c r="H79" s="62"/>
      <c r="I79" s="4"/>
      <c r="J79" s="4"/>
      <c r="K79" s="4"/>
      <c r="L79" s="4"/>
      <c r="M79" s="4"/>
    </row>
    <row r="80" spans="1:13" x14ac:dyDescent="0.2">
      <c r="A80" s="36"/>
      <c r="B80" s="36"/>
      <c r="C80" s="101"/>
      <c r="D80" s="101"/>
      <c r="E80" s="62"/>
      <c r="F80" s="62"/>
      <c r="G80" s="62"/>
      <c r="H80" s="62"/>
      <c r="I80" s="4"/>
      <c r="J80" s="4"/>
      <c r="K80" s="4"/>
      <c r="L80" s="4"/>
      <c r="M80" s="4"/>
    </row>
    <row r="81" spans="1:13" x14ac:dyDescent="0.2">
      <c r="A81" s="36"/>
      <c r="B81" s="36"/>
      <c r="C81" s="101"/>
      <c r="D81" s="101"/>
      <c r="E81" s="62"/>
      <c r="F81" s="62"/>
      <c r="G81" s="62"/>
      <c r="H81" s="62"/>
      <c r="I81" s="4"/>
      <c r="J81" s="4"/>
      <c r="K81" s="4"/>
      <c r="L81" s="4"/>
      <c r="M81" s="4"/>
    </row>
    <row r="82" spans="1:13" x14ac:dyDescent="0.2">
      <c r="A82" s="36"/>
      <c r="B82" s="36"/>
      <c r="C82" s="101"/>
      <c r="D82" s="101"/>
      <c r="E82" s="62"/>
      <c r="F82" s="62"/>
      <c r="G82" s="62"/>
      <c r="H82" s="62"/>
      <c r="I82" s="4"/>
      <c r="J82" s="4"/>
      <c r="K82" s="4"/>
      <c r="L82" s="4"/>
      <c r="M82" s="4"/>
    </row>
    <row r="83" spans="1:13" x14ac:dyDescent="0.2">
      <c r="A83" s="36"/>
      <c r="B83" s="36"/>
      <c r="C83" s="101"/>
      <c r="D83" s="101"/>
      <c r="E83" s="62"/>
      <c r="F83" s="62"/>
      <c r="G83" s="62"/>
      <c r="H83" s="62"/>
      <c r="I83" s="4"/>
      <c r="J83" s="4"/>
      <c r="K83" s="4"/>
      <c r="L83" s="4"/>
      <c r="M83" s="4"/>
    </row>
    <row r="84" spans="1:13" x14ac:dyDescent="0.2">
      <c r="A84" s="36"/>
      <c r="B84" s="36"/>
      <c r="C84" s="101"/>
      <c r="D84" s="101"/>
      <c r="E84" s="62"/>
      <c r="F84" s="62"/>
      <c r="G84" s="62"/>
      <c r="H84" s="62"/>
      <c r="I84" s="4"/>
      <c r="J84" s="4"/>
      <c r="K84" s="4"/>
      <c r="L84" s="4"/>
      <c r="M84" s="4"/>
    </row>
    <row r="85" spans="1:13" x14ac:dyDescent="0.2">
      <c r="A85" s="74"/>
      <c r="B85" s="74"/>
      <c r="C85" s="95"/>
      <c r="D85" s="111"/>
      <c r="E85" s="111"/>
      <c r="F85" s="111"/>
      <c r="G85" s="111"/>
      <c r="H85" s="111"/>
      <c r="I85" s="4"/>
      <c r="J85" s="4"/>
      <c r="K85" s="4"/>
      <c r="L85" s="4"/>
      <c r="M85" s="4"/>
    </row>
    <row r="86" spans="1:13" x14ac:dyDescent="0.2">
      <c r="A86" s="74"/>
      <c r="B86" s="74"/>
      <c r="C86" s="95"/>
      <c r="D86" s="112"/>
      <c r="E86" s="112"/>
      <c r="F86" s="112"/>
      <c r="G86" s="112"/>
      <c r="H86" s="112"/>
      <c r="I86" s="4"/>
      <c r="J86" s="4"/>
      <c r="K86" s="4"/>
      <c r="L86" s="4"/>
      <c r="M86" s="4"/>
    </row>
    <row r="87" spans="1:13" x14ac:dyDescent="0.2">
      <c r="A87" s="9"/>
      <c r="B87" s="9"/>
      <c r="C87" s="96"/>
      <c r="D87" s="96"/>
      <c r="E87" s="10"/>
      <c r="F87" s="10"/>
      <c r="G87" s="9"/>
      <c r="H87" s="9"/>
      <c r="I87" s="4"/>
      <c r="J87" s="4"/>
      <c r="K87" s="4"/>
      <c r="L87" s="4"/>
      <c r="M87" s="4"/>
    </row>
    <row r="88" spans="1:13" x14ac:dyDescent="0.2">
      <c r="A88" s="138" t="s">
        <v>60</v>
      </c>
      <c r="B88" s="138"/>
      <c r="C88" s="138"/>
      <c r="D88" s="138"/>
      <c r="E88" s="138"/>
      <c r="F88" s="138"/>
      <c r="G88" s="138"/>
      <c r="H88" s="138"/>
      <c r="I88" s="4"/>
      <c r="J88" s="4"/>
      <c r="K88" s="4"/>
      <c r="L88" s="4"/>
      <c r="M88" s="4"/>
    </row>
    <row r="89" spans="1:13" x14ac:dyDescent="0.2">
      <c r="A89" s="138" t="s">
        <v>109</v>
      </c>
      <c r="B89" s="138"/>
      <c r="C89" s="138"/>
      <c r="D89" s="138"/>
      <c r="E89" s="138"/>
      <c r="F89" s="138"/>
      <c r="G89" s="138"/>
      <c r="H89" s="138"/>
      <c r="I89" s="4"/>
      <c r="J89" s="4"/>
      <c r="K89" s="4"/>
      <c r="L89" s="4"/>
      <c r="M89" s="4"/>
    </row>
    <row r="90" spans="1:13" x14ac:dyDescent="0.2">
      <c r="A90" s="137" t="s">
        <v>160</v>
      </c>
      <c r="B90" s="137"/>
      <c r="C90" s="137"/>
      <c r="D90" s="137"/>
      <c r="E90" s="137"/>
      <c r="F90" s="137"/>
      <c r="G90" s="137"/>
      <c r="H90" s="137"/>
      <c r="I90" s="4"/>
      <c r="J90" s="4"/>
      <c r="K90" s="4"/>
      <c r="L90" s="4"/>
      <c r="M90" s="4"/>
    </row>
    <row r="91" spans="1:13" ht="6" customHeight="1" thickBot="1" x14ac:dyDescent="0.25">
      <c r="A91" s="11"/>
      <c r="B91" s="11"/>
      <c r="C91" s="102"/>
      <c r="D91" s="102"/>
      <c r="E91" s="37"/>
      <c r="F91" s="37"/>
      <c r="G91" s="11"/>
      <c r="H91" s="11"/>
      <c r="I91" s="4"/>
      <c r="J91" s="4"/>
      <c r="K91" s="4"/>
      <c r="L91" s="4"/>
      <c r="M91" s="4"/>
    </row>
    <row r="92" spans="1:13" ht="13.5" customHeight="1" thickBot="1" x14ac:dyDescent="0.25">
      <c r="A92" s="115" t="s">
        <v>61</v>
      </c>
      <c r="B92" s="13"/>
      <c r="C92" s="134" t="s">
        <v>94</v>
      </c>
      <c r="D92" s="135"/>
      <c r="E92" s="135"/>
      <c r="F92" s="135"/>
      <c r="G92" s="136"/>
      <c r="H92" s="118" t="s">
        <v>87</v>
      </c>
      <c r="I92" s="4"/>
      <c r="J92" s="4"/>
      <c r="K92" s="4"/>
      <c r="L92" s="4"/>
      <c r="M92" s="4"/>
    </row>
    <row r="93" spans="1:13" ht="12.75" customHeight="1" x14ac:dyDescent="0.2">
      <c r="A93" s="116"/>
      <c r="B93" s="14"/>
      <c r="C93" s="121" t="s">
        <v>48</v>
      </c>
      <c r="D93" s="125" t="s">
        <v>96</v>
      </c>
      <c r="E93" s="128" t="s">
        <v>44</v>
      </c>
      <c r="F93" s="131" t="s">
        <v>88</v>
      </c>
      <c r="G93" s="118" t="s">
        <v>90</v>
      </c>
      <c r="H93" s="119"/>
      <c r="I93" s="4"/>
      <c r="J93" s="4"/>
      <c r="K93" s="4"/>
      <c r="L93" s="4"/>
      <c r="M93" s="4"/>
    </row>
    <row r="94" spans="1:13" x14ac:dyDescent="0.2">
      <c r="A94" s="116"/>
      <c r="B94" s="14"/>
      <c r="C94" s="121"/>
      <c r="D94" s="130"/>
      <c r="E94" s="128"/>
      <c r="F94" s="132"/>
      <c r="G94" s="119"/>
      <c r="H94" s="119"/>
      <c r="I94" s="4"/>
      <c r="J94" s="4"/>
      <c r="K94" s="4"/>
      <c r="L94" s="4"/>
      <c r="M94" s="4"/>
    </row>
    <row r="95" spans="1:13" ht="13.5" thickBot="1" x14ac:dyDescent="0.25">
      <c r="A95" s="117"/>
      <c r="B95" s="15"/>
      <c r="C95" s="122"/>
      <c r="D95" s="126"/>
      <c r="E95" s="129"/>
      <c r="F95" s="133"/>
      <c r="G95" s="120"/>
      <c r="H95" s="120"/>
      <c r="I95" s="4"/>
      <c r="J95" s="4"/>
      <c r="K95" s="4"/>
      <c r="L95" s="4"/>
      <c r="M95" s="4"/>
    </row>
    <row r="96" spans="1:13" x14ac:dyDescent="0.2">
      <c r="A96" s="113" t="s">
        <v>59</v>
      </c>
      <c r="B96" s="114"/>
      <c r="C96" s="83"/>
      <c r="D96" s="83"/>
      <c r="E96" s="83"/>
      <c r="F96" s="38"/>
      <c r="G96" s="39"/>
      <c r="H96" s="39"/>
      <c r="I96" s="4"/>
      <c r="J96" s="4"/>
      <c r="K96" s="4"/>
      <c r="L96" s="4"/>
      <c r="M96" s="4"/>
    </row>
    <row r="97" spans="1:13" ht="10.5" customHeight="1" x14ac:dyDescent="0.2">
      <c r="A97" s="40" t="s">
        <v>158</v>
      </c>
      <c r="B97" s="41"/>
      <c r="C97" s="91">
        <v>13217</v>
      </c>
      <c r="D97" s="91">
        <v>416</v>
      </c>
      <c r="E97" s="56">
        <v>12928</v>
      </c>
      <c r="F97" s="44"/>
      <c r="G97" s="56"/>
      <c r="H97" s="24">
        <f>SUM(C97:G97)</f>
        <v>26561</v>
      </c>
      <c r="I97" s="5" t="s">
        <v>22</v>
      </c>
      <c r="J97" s="4"/>
      <c r="K97" s="4"/>
      <c r="L97" s="4"/>
      <c r="M97" s="4"/>
    </row>
    <row r="98" spans="1:13" ht="0.75" hidden="1" customHeight="1" x14ac:dyDescent="0.2">
      <c r="A98" s="40" t="s">
        <v>84</v>
      </c>
      <c r="B98" s="41"/>
      <c r="C98" s="91"/>
      <c r="D98" s="91"/>
      <c r="E98" s="56"/>
      <c r="F98" s="44"/>
      <c r="G98" s="56"/>
      <c r="H98" s="24">
        <f t="shared" ref="H98:H149" si="6">SUM(C98:G98)</f>
        <v>0</v>
      </c>
      <c r="I98" s="5" t="s">
        <v>24</v>
      </c>
      <c r="J98" s="4"/>
      <c r="K98" s="4"/>
      <c r="L98" s="4"/>
      <c r="M98" s="4"/>
    </row>
    <row r="99" spans="1:13" ht="14.25" hidden="1" customHeight="1" x14ac:dyDescent="0.2">
      <c r="A99" s="40" t="s">
        <v>85</v>
      </c>
      <c r="B99" s="41"/>
      <c r="C99" s="91"/>
      <c r="D99" s="91"/>
      <c r="E99" s="56"/>
      <c r="F99" s="44"/>
      <c r="G99" s="56"/>
      <c r="H99" s="24">
        <f t="shared" si="6"/>
        <v>0</v>
      </c>
      <c r="I99" s="5" t="s">
        <v>25</v>
      </c>
      <c r="J99" s="4"/>
      <c r="K99" s="4"/>
      <c r="L99" s="4"/>
      <c r="M99" s="4"/>
    </row>
    <row r="100" spans="1:13" ht="14.25" customHeight="1" x14ac:dyDescent="0.2">
      <c r="A100" s="40" t="s">
        <v>139</v>
      </c>
      <c r="B100" s="41"/>
      <c r="C100" s="91">
        <v>8320</v>
      </c>
      <c r="D100" s="91">
        <v>1693</v>
      </c>
      <c r="E100" s="56">
        <v>10036</v>
      </c>
      <c r="F100" s="44"/>
      <c r="G100" s="56"/>
      <c r="H100" s="24">
        <f t="shared" si="6"/>
        <v>20049</v>
      </c>
      <c r="I100" s="5" t="s">
        <v>26</v>
      </c>
      <c r="J100" s="4"/>
      <c r="K100" s="4"/>
      <c r="L100" s="4"/>
      <c r="M100" s="4"/>
    </row>
    <row r="101" spans="1:13" ht="12.75" customHeight="1" x14ac:dyDescent="0.2">
      <c r="A101" s="40" t="s">
        <v>137</v>
      </c>
      <c r="B101" s="41"/>
      <c r="C101" s="91">
        <v>15559</v>
      </c>
      <c r="D101" s="91">
        <v>410</v>
      </c>
      <c r="E101" s="56">
        <v>15385</v>
      </c>
      <c r="F101" s="44"/>
      <c r="G101" s="56"/>
      <c r="H101" s="24">
        <f t="shared" si="6"/>
        <v>31354</v>
      </c>
      <c r="I101" s="5" t="s">
        <v>27</v>
      </c>
      <c r="J101" s="4"/>
      <c r="K101" s="4"/>
      <c r="L101" s="4"/>
      <c r="M101" s="4"/>
    </row>
    <row r="102" spans="1:13" ht="12" customHeight="1" x14ac:dyDescent="0.2">
      <c r="A102" s="40" t="s">
        <v>138</v>
      </c>
      <c r="B102" s="41"/>
      <c r="C102" s="91">
        <v>17072</v>
      </c>
      <c r="D102" s="91">
        <v>1300</v>
      </c>
      <c r="E102" s="56">
        <v>17700</v>
      </c>
      <c r="F102" s="44"/>
      <c r="G102" s="56"/>
      <c r="H102" s="24">
        <f t="shared" si="6"/>
        <v>36072</v>
      </c>
      <c r="I102" s="5" t="s">
        <v>28</v>
      </c>
      <c r="J102" s="4"/>
      <c r="K102" s="4"/>
      <c r="L102" s="4"/>
      <c r="M102" s="4"/>
    </row>
    <row r="103" spans="1:13" x14ac:dyDescent="0.2">
      <c r="A103" s="40" t="s">
        <v>140</v>
      </c>
      <c r="B103" s="41"/>
      <c r="C103" s="91">
        <v>8381</v>
      </c>
      <c r="D103" s="91">
        <v>33</v>
      </c>
      <c r="E103" s="56">
        <v>9</v>
      </c>
      <c r="F103" s="44"/>
      <c r="G103" s="56"/>
      <c r="H103" s="24">
        <f t="shared" si="6"/>
        <v>8423</v>
      </c>
      <c r="I103" s="5" t="s">
        <v>29</v>
      </c>
      <c r="J103" s="4"/>
      <c r="K103" s="4"/>
      <c r="L103" s="4"/>
      <c r="M103" s="4"/>
    </row>
    <row r="104" spans="1:13" ht="14.25" customHeight="1" x14ac:dyDescent="0.2">
      <c r="A104" s="40" t="s">
        <v>141</v>
      </c>
      <c r="B104" s="41"/>
      <c r="C104" s="91">
        <v>14699</v>
      </c>
      <c r="D104" s="91">
        <v>693</v>
      </c>
      <c r="E104" s="56">
        <v>342</v>
      </c>
      <c r="F104" s="44"/>
      <c r="G104" s="56"/>
      <c r="H104" s="24">
        <f t="shared" si="6"/>
        <v>15734</v>
      </c>
      <c r="I104" s="5" t="s">
        <v>30</v>
      </c>
      <c r="J104" s="4"/>
      <c r="K104" s="4"/>
      <c r="L104" s="4"/>
      <c r="M104" s="4"/>
    </row>
    <row r="105" spans="1:13" ht="13.5" customHeight="1" x14ac:dyDescent="0.2">
      <c r="A105" s="40" t="s">
        <v>142</v>
      </c>
      <c r="B105" s="41"/>
      <c r="C105" s="91">
        <v>5636</v>
      </c>
      <c r="D105" s="91">
        <v>2788</v>
      </c>
      <c r="E105" s="56">
        <v>7292</v>
      </c>
      <c r="F105" s="44"/>
      <c r="G105" s="56"/>
      <c r="H105" s="24">
        <f t="shared" si="6"/>
        <v>15716</v>
      </c>
      <c r="I105" s="5" t="s">
        <v>31</v>
      </c>
      <c r="J105" s="4"/>
      <c r="K105" s="4"/>
      <c r="L105" s="4"/>
      <c r="M105" s="4"/>
    </row>
    <row r="106" spans="1:13" ht="14.25" customHeight="1" x14ac:dyDescent="0.2">
      <c r="A106" s="40" t="s">
        <v>143</v>
      </c>
      <c r="B106" s="41"/>
      <c r="C106" s="91">
        <v>10365</v>
      </c>
      <c r="D106" s="91">
        <v>58</v>
      </c>
      <c r="E106" s="56">
        <v>3359</v>
      </c>
      <c r="F106" s="44"/>
      <c r="G106" s="56"/>
      <c r="H106" s="24">
        <f t="shared" si="6"/>
        <v>13782</v>
      </c>
      <c r="I106" s="5" t="s">
        <v>32</v>
      </c>
      <c r="J106" s="4"/>
      <c r="K106" s="4"/>
      <c r="L106" s="4"/>
      <c r="M106" s="4"/>
    </row>
    <row r="107" spans="1:13" x14ac:dyDescent="0.2">
      <c r="A107" s="40" t="s">
        <v>144</v>
      </c>
      <c r="B107" s="41"/>
      <c r="C107" s="91">
        <v>20928</v>
      </c>
      <c r="D107" s="91">
        <v>286</v>
      </c>
      <c r="E107" s="56">
        <v>346</v>
      </c>
      <c r="F107" s="44"/>
      <c r="G107" s="56"/>
      <c r="H107" s="24">
        <f t="shared" si="6"/>
        <v>21560</v>
      </c>
      <c r="I107" s="5" t="s">
        <v>33</v>
      </c>
      <c r="J107" s="4"/>
      <c r="K107" s="4"/>
      <c r="L107" s="4"/>
      <c r="M107" s="4"/>
    </row>
    <row r="108" spans="1:13" x14ac:dyDescent="0.2">
      <c r="A108" s="40" t="s">
        <v>145</v>
      </c>
      <c r="B108" s="41"/>
      <c r="C108" s="91">
        <v>10254</v>
      </c>
      <c r="D108" s="91">
        <v>56</v>
      </c>
      <c r="E108" s="56">
        <v>8613</v>
      </c>
      <c r="F108" s="44"/>
      <c r="G108" s="56"/>
      <c r="H108" s="24">
        <f t="shared" si="6"/>
        <v>18923</v>
      </c>
      <c r="I108" s="5" t="s">
        <v>34</v>
      </c>
      <c r="J108" s="4"/>
      <c r="K108" s="4"/>
      <c r="L108" s="4"/>
      <c r="M108" s="4"/>
    </row>
    <row r="109" spans="1:13" x14ac:dyDescent="0.2">
      <c r="A109" s="40" t="s">
        <v>146</v>
      </c>
      <c r="B109" s="41"/>
      <c r="C109" s="91">
        <v>39531</v>
      </c>
      <c r="D109" s="91">
        <v>412</v>
      </c>
      <c r="E109" s="56">
        <v>592</v>
      </c>
      <c r="F109" s="44"/>
      <c r="G109" s="56"/>
      <c r="H109" s="24">
        <f t="shared" si="6"/>
        <v>40535</v>
      </c>
      <c r="I109" s="5" t="s">
        <v>35</v>
      </c>
      <c r="J109" s="4"/>
      <c r="K109" s="4"/>
      <c r="L109" s="4"/>
      <c r="M109" s="4"/>
    </row>
    <row r="110" spans="1:13" x14ac:dyDescent="0.2">
      <c r="A110" s="40" t="s">
        <v>147</v>
      </c>
      <c r="B110" s="41"/>
      <c r="C110" s="91">
        <v>12322</v>
      </c>
      <c r="D110" s="91">
        <v>133</v>
      </c>
      <c r="E110" s="56">
        <v>353</v>
      </c>
      <c r="F110" s="44"/>
      <c r="G110" s="56"/>
      <c r="H110" s="24">
        <f t="shared" si="6"/>
        <v>12808</v>
      </c>
      <c r="I110" s="5" t="s">
        <v>36</v>
      </c>
      <c r="J110" s="4"/>
      <c r="K110" s="4"/>
      <c r="L110" s="4"/>
      <c r="M110" s="4"/>
    </row>
    <row r="111" spans="1:13" x14ac:dyDescent="0.2">
      <c r="A111" s="40" t="s">
        <v>148</v>
      </c>
      <c r="B111" s="41"/>
      <c r="C111" s="91">
        <v>13397</v>
      </c>
      <c r="D111" s="91">
        <v>106</v>
      </c>
      <c r="E111" s="56">
        <v>277</v>
      </c>
      <c r="F111" s="44"/>
      <c r="G111" s="56"/>
      <c r="H111" s="24">
        <f t="shared" si="6"/>
        <v>13780</v>
      </c>
      <c r="I111" s="5" t="s">
        <v>37</v>
      </c>
      <c r="J111" s="4"/>
      <c r="K111" s="4"/>
      <c r="L111" s="4"/>
      <c r="M111" s="4"/>
    </row>
    <row r="112" spans="1:13" x14ac:dyDescent="0.2">
      <c r="A112" s="40" t="s">
        <v>149</v>
      </c>
      <c r="B112" s="41"/>
      <c r="C112" s="91">
        <v>12867</v>
      </c>
      <c r="D112" s="91">
        <v>80</v>
      </c>
      <c r="E112" s="56">
        <v>205</v>
      </c>
      <c r="F112" s="44"/>
      <c r="G112" s="56"/>
      <c r="H112" s="24">
        <f t="shared" si="6"/>
        <v>13152</v>
      </c>
      <c r="I112" s="5" t="s">
        <v>38</v>
      </c>
      <c r="J112" s="4"/>
      <c r="K112" s="4"/>
      <c r="L112" s="4"/>
      <c r="M112" s="4"/>
    </row>
    <row r="113" spans="1:13" x14ac:dyDescent="0.2">
      <c r="A113" s="40" t="s">
        <v>150</v>
      </c>
      <c r="B113" s="41"/>
      <c r="C113" s="91">
        <v>672</v>
      </c>
      <c r="D113" s="91">
        <v>1356</v>
      </c>
      <c r="E113" s="56">
        <v>15411</v>
      </c>
      <c r="F113" s="44"/>
      <c r="G113" s="56"/>
      <c r="H113" s="24">
        <f t="shared" si="6"/>
        <v>17439</v>
      </c>
      <c r="I113" s="5" t="s">
        <v>39</v>
      </c>
      <c r="J113" s="4"/>
      <c r="K113" s="4"/>
      <c r="L113" s="4"/>
      <c r="M113" s="4"/>
    </row>
    <row r="114" spans="1:13" x14ac:dyDescent="0.2">
      <c r="A114" s="40" t="s">
        <v>151</v>
      </c>
      <c r="B114" s="41"/>
      <c r="C114" s="91">
        <v>4452</v>
      </c>
      <c r="D114" s="91">
        <v>29</v>
      </c>
      <c r="E114" s="56">
        <v>2350</v>
      </c>
      <c r="F114" s="44"/>
      <c r="G114" s="56"/>
      <c r="H114" s="24">
        <f t="shared" si="6"/>
        <v>6831</v>
      </c>
      <c r="I114" s="5" t="s">
        <v>40</v>
      </c>
      <c r="J114" s="4"/>
      <c r="K114" s="4"/>
      <c r="L114" s="4"/>
      <c r="M114" s="4"/>
    </row>
    <row r="115" spans="1:13" x14ac:dyDescent="0.2">
      <c r="A115" s="40" t="s">
        <v>152</v>
      </c>
      <c r="B115" s="41"/>
      <c r="C115" s="91">
        <v>10652</v>
      </c>
      <c r="D115" s="91">
        <v>50</v>
      </c>
      <c r="E115" s="56">
        <v>159</v>
      </c>
      <c r="F115" s="44"/>
      <c r="G115" s="56"/>
      <c r="H115" s="24">
        <f t="shared" si="6"/>
        <v>10861</v>
      </c>
      <c r="I115" s="5" t="s">
        <v>23</v>
      </c>
      <c r="J115" s="4"/>
      <c r="K115" s="4"/>
      <c r="L115" s="4"/>
      <c r="M115" s="4"/>
    </row>
    <row r="116" spans="1:13" x14ac:dyDescent="0.2">
      <c r="A116" s="40" t="s">
        <v>153</v>
      </c>
      <c r="B116" s="41"/>
      <c r="C116" s="91">
        <v>5875</v>
      </c>
      <c r="D116" s="91">
        <v>103</v>
      </c>
      <c r="E116" s="56">
        <v>12569</v>
      </c>
      <c r="F116" s="44"/>
      <c r="G116" s="56"/>
      <c r="H116" s="24">
        <f t="shared" si="6"/>
        <v>18547</v>
      </c>
      <c r="I116" s="5" t="s">
        <v>41</v>
      </c>
      <c r="J116" s="4"/>
      <c r="K116" s="4"/>
      <c r="L116" s="4"/>
      <c r="M116" s="4"/>
    </row>
    <row r="117" spans="1:13" x14ac:dyDescent="0.2">
      <c r="A117" s="40" t="s">
        <v>154</v>
      </c>
      <c r="B117" s="41"/>
      <c r="C117" s="103">
        <v>38945</v>
      </c>
      <c r="D117" s="91">
        <v>67</v>
      </c>
      <c r="E117" s="56">
        <v>217</v>
      </c>
      <c r="F117" s="44"/>
      <c r="G117" s="56"/>
      <c r="H117" s="24">
        <f t="shared" si="6"/>
        <v>39229</v>
      </c>
      <c r="I117" s="5" t="s">
        <v>42</v>
      </c>
      <c r="J117" s="4"/>
      <c r="K117" s="4"/>
      <c r="L117" s="4"/>
      <c r="M117" s="4"/>
    </row>
    <row r="118" spans="1:13" ht="12.75" hidden="1" customHeight="1" x14ac:dyDescent="0.2">
      <c r="A118" s="40" t="s">
        <v>155</v>
      </c>
      <c r="B118" s="41"/>
      <c r="C118" s="91">
        <v>0</v>
      </c>
      <c r="D118" s="91">
        <v>0</v>
      </c>
      <c r="E118" s="56">
        <v>0</v>
      </c>
      <c r="F118" s="44"/>
      <c r="G118" s="56"/>
      <c r="H118" s="24">
        <f t="shared" si="6"/>
        <v>0</v>
      </c>
      <c r="I118" s="5" t="s">
        <v>43</v>
      </c>
      <c r="J118" s="4"/>
      <c r="K118" s="4"/>
      <c r="L118" s="4"/>
      <c r="M118" s="4"/>
    </row>
    <row r="119" spans="1:13" ht="14.25" customHeight="1" x14ac:dyDescent="0.2">
      <c r="A119" s="40" t="s">
        <v>157</v>
      </c>
      <c r="B119" s="41"/>
      <c r="C119" s="91">
        <v>7578</v>
      </c>
      <c r="D119" s="91">
        <v>12837</v>
      </c>
      <c r="E119" s="56">
        <v>94165</v>
      </c>
      <c r="F119" s="44"/>
      <c r="G119" s="56"/>
      <c r="H119" s="24">
        <f t="shared" si="6"/>
        <v>114580</v>
      </c>
      <c r="I119" s="5" t="s">
        <v>46</v>
      </c>
      <c r="J119" s="4"/>
      <c r="K119" s="4"/>
      <c r="L119" s="4"/>
      <c r="M119" s="4"/>
    </row>
    <row r="120" spans="1:13" ht="9" hidden="1" customHeight="1" x14ac:dyDescent="0.2">
      <c r="A120" s="40" t="s">
        <v>92</v>
      </c>
      <c r="B120" s="41"/>
      <c r="C120" s="91"/>
      <c r="D120" s="91"/>
      <c r="E120" s="56"/>
      <c r="F120" s="44"/>
      <c r="G120" s="56"/>
      <c r="H120" s="24">
        <f t="shared" si="6"/>
        <v>0</v>
      </c>
      <c r="I120" s="5" t="s">
        <v>45</v>
      </c>
      <c r="J120" s="4"/>
      <c r="K120" s="4"/>
      <c r="L120" s="4"/>
      <c r="M120" s="4"/>
    </row>
    <row r="121" spans="1:13" ht="13.5" thickBot="1" x14ac:dyDescent="0.25">
      <c r="A121" s="40" t="s">
        <v>156</v>
      </c>
      <c r="B121" s="41"/>
      <c r="C121" s="91">
        <v>2943</v>
      </c>
      <c r="D121" s="91">
        <v>54</v>
      </c>
      <c r="E121" s="56">
        <v>1725</v>
      </c>
      <c r="F121" s="44"/>
      <c r="G121" s="56"/>
      <c r="H121" s="24">
        <f t="shared" si="6"/>
        <v>4722</v>
      </c>
      <c r="I121" s="5" t="s">
        <v>91</v>
      </c>
      <c r="J121" s="4"/>
      <c r="K121" s="4"/>
      <c r="L121" s="4"/>
      <c r="M121" s="4"/>
    </row>
    <row r="122" spans="1:13" ht="13.5" thickBot="1" x14ac:dyDescent="0.25">
      <c r="A122" s="42" t="s">
        <v>49</v>
      </c>
      <c r="B122" s="43"/>
      <c r="C122" s="82">
        <f>SUM(C97:C121)</f>
        <v>273665</v>
      </c>
      <c r="D122" s="84">
        <f>SUM(D97:D121)</f>
        <v>22960</v>
      </c>
      <c r="E122" s="84">
        <f>SUM(E97:E121)</f>
        <v>204033</v>
      </c>
      <c r="F122" s="48">
        <f>SUM(F97:F121)</f>
        <v>0</v>
      </c>
      <c r="G122" s="61">
        <f>SUM(G97:G121)</f>
        <v>0</v>
      </c>
      <c r="H122" s="35">
        <f t="shared" si="6"/>
        <v>500658</v>
      </c>
      <c r="I122" s="4"/>
      <c r="J122" s="4"/>
      <c r="K122" s="4"/>
      <c r="L122" s="4"/>
      <c r="M122" s="4"/>
    </row>
    <row r="123" spans="1:13" x14ac:dyDescent="0.2">
      <c r="A123" s="113" t="s">
        <v>58</v>
      </c>
      <c r="B123" s="127"/>
      <c r="C123" s="79"/>
      <c r="D123" s="108"/>
      <c r="E123" s="79"/>
      <c r="F123" s="26"/>
      <c r="G123" s="55"/>
      <c r="H123" s="25"/>
      <c r="I123" s="4"/>
      <c r="J123" s="4"/>
      <c r="K123" s="4"/>
      <c r="L123" s="4"/>
      <c r="M123" s="4"/>
    </row>
    <row r="124" spans="1:13" ht="12" customHeight="1" x14ac:dyDescent="0.2">
      <c r="A124" s="40" t="s">
        <v>158</v>
      </c>
      <c r="B124" s="75"/>
      <c r="C124" s="91">
        <v>14308</v>
      </c>
      <c r="D124" s="109">
        <v>574</v>
      </c>
      <c r="E124" s="56">
        <v>13643</v>
      </c>
      <c r="F124" s="44"/>
      <c r="G124" s="56"/>
      <c r="H124" s="24">
        <f t="shared" si="6"/>
        <v>28525</v>
      </c>
      <c r="I124" s="4"/>
      <c r="J124" s="4"/>
      <c r="K124" s="5" t="s">
        <v>22</v>
      </c>
      <c r="L124" s="4"/>
      <c r="M124" s="4"/>
    </row>
    <row r="125" spans="1:13" ht="12.75" hidden="1" customHeight="1" x14ac:dyDescent="0.2">
      <c r="A125" s="40" t="s">
        <v>84</v>
      </c>
      <c r="B125" s="75"/>
      <c r="C125" s="91"/>
      <c r="D125" s="109"/>
      <c r="E125" s="56"/>
      <c r="F125" s="44"/>
      <c r="G125" s="56"/>
      <c r="H125" s="24">
        <f t="shared" si="6"/>
        <v>0</v>
      </c>
      <c r="I125" s="4"/>
      <c r="J125" s="4"/>
      <c r="K125" s="5" t="s">
        <v>24</v>
      </c>
      <c r="L125" s="4"/>
      <c r="M125" s="4"/>
    </row>
    <row r="126" spans="1:13" ht="12.75" hidden="1" customHeight="1" x14ac:dyDescent="0.2">
      <c r="A126" s="40" t="s">
        <v>85</v>
      </c>
      <c r="B126" s="75"/>
      <c r="C126" s="91"/>
      <c r="D126" s="109"/>
      <c r="E126" s="56"/>
      <c r="F126" s="44"/>
      <c r="G126" s="56"/>
      <c r="H126" s="24">
        <f t="shared" si="6"/>
        <v>0</v>
      </c>
      <c r="I126" s="4"/>
      <c r="J126" s="4"/>
      <c r="K126" s="5" t="s">
        <v>25</v>
      </c>
      <c r="L126" s="4"/>
      <c r="M126" s="4"/>
    </row>
    <row r="127" spans="1:13" ht="12.75" customHeight="1" x14ac:dyDescent="0.2">
      <c r="A127" s="40" t="s">
        <v>139</v>
      </c>
      <c r="B127" s="75"/>
      <c r="C127" s="91">
        <v>9016</v>
      </c>
      <c r="D127" s="109">
        <v>1824</v>
      </c>
      <c r="E127" s="56">
        <v>10338</v>
      </c>
      <c r="F127" s="44"/>
      <c r="G127" s="56"/>
      <c r="H127" s="24">
        <f>SUM(C127:G127)</f>
        <v>21178</v>
      </c>
      <c r="I127" s="4"/>
      <c r="J127" s="4"/>
      <c r="K127" s="5" t="s">
        <v>26</v>
      </c>
      <c r="L127" s="4"/>
      <c r="M127" s="4"/>
    </row>
    <row r="128" spans="1:13" x14ac:dyDescent="0.2">
      <c r="A128" s="40" t="s">
        <v>137</v>
      </c>
      <c r="B128" s="75"/>
      <c r="C128" s="91">
        <v>16538</v>
      </c>
      <c r="D128" s="109">
        <v>583</v>
      </c>
      <c r="E128" s="56">
        <v>16247</v>
      </c>
      <c r="F128" s="44"/>
      <c r="G128" s="56"/>
      <c r="H128" s="24">
        <f t="shared" si="6"/>
        <v>33368</v>
      </c>
      <c r="I128" s="4"/>
      <c r="J128" s="4"/>
      <c r="K128" s="5" t="s">
        <v>27</v>
      </c>
      <c r="L128" s="4"/>
      <c r="M128" s="4"/>
    </row>
    <row r="129" spans="1:13" x14ac:dyDescent="0.2">
      <c r="A129" s="40" t="s">
        <v>138</v>
      </c>
      <c r="B129" s="75"/>
      <c r="C129" s="91">
        <v>17697</v>
      </c>
      <c r="D129" s="109">
        <v>1366</v>
      </c>
      <c r="E129" s="56">
        <v>18200</v>
      </c>
      <c r="F129" s="44"/>
      <c r="G129" s="56"/>
      <c r="H129" s="24">
        <f t="shared" si="6"/>
        <v>37263</v>
      </c>
      <c r="I129" s="4"/>
      <c r="J129" s="4"/>
      <c r="K129" s="5" t="s">
        <v>28</v>
      </c>
      <c r="L129" s="4"/>
      <c r="M129" s="4"/>
    </row>
    <row r="130" spans="1:13" x14ac:dyDescent="0.2">
      <c r="A130" s="40" t="s">
        <v>140</v>
      </c>
      <c r="B130" s="75"/>
      <c r="C130" s="91">
        <v>8516</v>
      </c>
      <c r="D130" s="109">
        <v>41</v>
      </c>
      <c r="E130" s="56">
        <v>17</v>
      </c>
      <c r="F130" s="44"/>
      <c r="G130" s="56"/>
      <c r="H130" s="24">
        <f t="shared" si="6"/>
        <v>8574</v>
      </c>
      <c r="I130" s="4"/>
      <c r="J130" s="4"/>
      <c r="K130" s="5" t="s">
        <v>29</v>
      </c>
      <c r="L130" s="4"/>
      <c r="M130" s="4"/>
    </row>
    <row r="131" spans="1:13" ht="12" customHeight="1" x14ac:dyDescent="0.2">
      <c r="A131" s="40" t="s">
        <v>141</v>
      </c>
      <c r="B131" s="75"/>
      <c r="C131" s="91">
        <v>15388</v>
      </c>
      <c r="D131" s="109">
        <v>732</v>
      </c>
      <c r="E131" s="56">
        <v>408</v>
      </c>
      <c r="F131" s="44"/>
      <c r="G131" s="56"/>
      <c r="H131" s="24">
        <f t="shared" si="6"/>
        <v>16528</v>
      </c>
      <c r="I131" s="4"/>
      <c r="J131" s="4"/>
      <c r="K131" s="5" t="s">
        <v>30</v>
      </c>
      <c r="L131" s="4"/>
      <c r="M131" s="4"/>
    </row>
    <row r="132" spans="1:13" ht="12.75" customHeight="1" x14ac:dyDescent="0.2">
      <c r="A132" s="40" t="s">
        <v>142</v>
      </c>
      <c r="B132" s="75"/>
      <c r="C132" s="91">
        <v>5954</v>
      </c>
      <c r="D132" s="109">
        <v>2850</v>
      </c>
      <c r="E132" s="56">
        <v>7517</v>
      </c>
      <c r="F132" s="44"/>
      <c r="G132" s="56"/>
      <c r="H132" s="24">
        <f t="shared" si="6"/>
        <v>16321</v>
      </c>
      <c r="I132" s="4"/>
      <c r="J132" s="4"/>
      <c r="K132" s="5" t="s">
        <v>31</v>
      </c>
      <c r="L132" s="4"/>
      <c r="M132" s="4"/>
    </row>
    <row r="133" spans="1:13" ht="12.75" customHeight="1" x14ac:dyDescent="0.2">
      <c r="A133" s="40" t="s">
        <v>143</v>
      </c>
      <c r="B133" s="75"/>
      <c r="C133" s="91">
        <v>10730</v>
      </c>
      <c r="D133" s="109">
        <v>120</v>
      </c>
      <c r="E133" s="56">
        <v>3586</v>
      </c>
      <c r="F133" s="44"/>
      <c r="G133" s="56"/>
      <c r="H133" s="24">
        <f t="shared" si="6"/>
        <v>14436</v>
      </c>
      <c r="I133" s="4"/>
      <c r="J133" s="4"/>
      <c r="K133" s="5" t="s">
        <v>32</v>
      </c>
      <c r="L133" s="4"/>
      <c r="M133" s="4"/>
    </row>
    <row r="134" spans="1:13" x14ac:dyDescent="0.2">
      <c r="A134" s="40" t="s">
        <v>144</v>
      </c>
      <c r="B134" s="75"/>
      <c r="C134" s="91">
        <v>21346</v>
      </c>
      <c r="D134" s="109">
        <v>341</v>
      </c>
      <c r="E134" s="56">
        <v>382</v>
      </c>
      <c r="F134" s="44"/>
      <c r="G134" s="56"/>
      <c r="H134" s="24">
        <f t="shared" si="6"/>
        <v>22069</v>
      </c>
      <c r="I134" s="4"/>
      <c r="J134" s="4"/>
      <c r="K134" s="5" t="s">
        <v>33</v>
      </c>
      <c r="L134" s="4"/>
      <c r="M134" s="4"/>
    </row>
    <row r="135" spans="1:13" x14ac:dyDescent="0.2">
      <c r="A135" s="40" t="s">
        <v>145</v>
      </c>
      <c r="B135" s="75"/>
      <c r="C135" s="91">
        <v>10760</v>
      </c>
      <c r="D135" s="109">
        <v>103</v>
      </c>
      <c r="E135" s="56">
        <v>9065</v>
      </c>
      <c r="F135" s="44"/>
      <c r="G135" s="56"/>
      <c r="H135" s="24">
        <f t="shared" si="6"/>
        <v>19928</v>
      </c>
      <c r="I135" s="4"/>
      <c r="J135" s="4"/>
      <c r="K135" s="5" t="s">
        <v>34</v>
      </c>
      <c r="L135" s="4"/>
      <c r="M135" s="4"/>
    </row>
    <row r="136" spans="1:13" x14ac:dyDescent="0.2">
      <c r="A136" s="40" t="s">
        <v>146</v>
      </c>
      <c r="B136" s="75"/>
      <c r="C136" s="91">
        <v>39676</v>
      </c>
      <c r="D136" s="109">
        <v>466</v>
      </c>
      <c r="E136" s="56">
        <v>543</v>
      </c>
      <c r="F136" s="44"/>
      <c r="G136" s="56"/>
      <c r="H136" s="24">
        <f t="shared" si="6"/>
        <v>40685</v>
      </c>
      <c r="I136" s="4"/>
      <c r="J136" s="4"/>
      <c r="K136" s="5" t="s">
        <v>35</v>
      </c>
      <c r="L136" s="4"/>
      <c r="M136" s="4"/>
    </row>
    <row r="137" spans="1:13" x14ac:dyDescent="0.2">
      <c r="A137" s="40" t="s">
        <v>147</v>
      </c>
      <c r="B137" s="75"/>
      <c r="C137" s="91">
        <v>12921</v>
      </c>
      <c r="D137" s="109">
        <v>200</v>
      </c>
      <c r="E137" s="56">
        <v>446</v>
      </c>
      <c r="F137" s="44"/>
      <c r="G137" s="56"/>
      <c r="H137" s="24">
        <f t="shared" si="6"/>
        <v>13567</v>
      </c>
      <c r="I137" s="4"/>
      <c r="J137" s="4"/>
      <c r="K137" s="5" t="s">
        <v>36</v>
      </c>
      <c r="L137" s="4"/>
      <c r="M137" s="4"/>
    </row>
    <row r="138" spans="1:13" x14ac:dyDescent="0.2">
      <c r="A138" s="40" t="s">
        <v>148</v>
      </c>
      <c r="B138" s="75"/>
      <c r="C138" s="91">
        <v>14170</v>
      </c>
      <c r="D138" s="109">
        <v>162</v>
      </c>
      <c r="E138" s="56">
        <v>338</v>
      </c>
      <c r="F138" s="44"/>
      <c r="G138" s="56"/>
      <c r="H138" s="24">
        <f t="shared" si="6"/>
        <v>14670</v>
      </c>
      <c r="I138" s="4"/>
      <c r="J138" s="4"/>
      <c r="K138" s="5" t="s">
        <v>37</v>
      </c>
      <c r="L138" s="4"/>
      <c r="M138" s="4"/>
    </row>
    <row r="139" spans="1:13" x14ac:dyDescent="0.2">
      <c r="A139" s="40" t="s">
        <v>149</v>
      </c>
      <c r="B139" s="75"/>
      <c r="C139" s="91">
        <v>13215</v>
      </c>
      <c r="D139" s="109">
        <v>103</v>
      </c>
      <c r="E139" s="56">
        <v>228</v>
      </c>
      <c r="F139" s="44"/>
      <c r="G139" s="56"/>
      <c r="H139" s="24">
        <f t="shared" si="6"/>
        <v>13546</v>
      </c>
      <c r="I139" s="4"/>
      <c r="J139" s="4"/>
      <c r="K139" s="5" t="s">
        <v>38</v>
      </c>
      <c r="L139" s="4"/>
      <c r="M139" s="4"/>
    </row>
    <row r="140" spans="1:13" x14ac:dyDescent="0.2">
      <c r="A140" s="40" t="s">
        <v>150</v>
      </c>
      <c r="B140" s="75"/>
      <c r="C140" s="91">
        <v>948</v>
      </c>
      <c r="D140" s="109">
        <v>1423</v>
      </c>
      <c r="E140" s="56">
        <v>15871</v>
      </c>
      <c r="F140" s="44"/>
      <c r="G140" s="56"/>
      <c r="H140" s="24">
        <f t="shared" si="6"/>
        <v>18242</v>
      </c>
      <c r="I140" s="4"/>
      <c r="J140" s="4"/>
      <c r="K140" s="5" t="s">
        <v>39</v>
      </c>
      <c r="L140" s="4"/>
      <c r="M140" s="4"/>
    </row>
    <row r="141" spans="1:13" x14ac:dyDescent="0.2">
      <c r="A141" s="40" t="s">
        <v>151</v>
      </c>
      <c r="B141" s="75"/>
      <c r="C141" s="91">
        <v>4621</v>
      </c>
      <c r="D141" s="109">
        <v>40</v>
      </c>
      <c r="E141" s="56">
        <v>2457</v>
      </c>
      <c r="F141" s="44"/>
      <c r="G141" s="56"/>
      <c r="H141" s="24">
        <f t="shared" si="6"/>
        <v>7118</v>
      </c>
      <c r="I141" s="4"/>
      <c r="J141" s="4"/>
      <c r="K141" s="5" t="s">
        <v>40</v>
      </c>
      <c r="L141" s="4"/>
      <c r="M141" s="4"/>
    </row>
    <row r="142" spans="1:13" x14ac:dyDescent="0.2">
      <c r="A142" s="40" t="s">
        <v>152</v>
      </c>
      <c r="B142" s="75"/>
      <c r="C142" s="91">
        <v>11204</v>
      </c>
      <c r="D142" s="109">
        <v>76</v>
      </c>
      <c r="E142" s="56">
        <v>219</v>
      </c>
      <c r="F142" s="44"/>
      <c r="G142" s="56"/>
      <c r="H142" s="24">
        <f t="shared" si="6"/>
        <v>11499</v>
      </c>
      <c r="I142" s="4"/>
      <c r="J142" s="4"/>
      <c r="K142" s="5" t="s">
        <v>23</v>
      </c>
      <c r="L142" s="4"/>
      <c r="M142" s="4"/>
    </row>
    <row r="143" spans="1:13" x14ac:dyDescent="0.2">
      <c r="A143" s="40" t="s">
        <v>153</v>
      </c>
      <c r="B143" s="75"/>
      <c r="C143" s="91">
        <v>6411</v>
      </c>
      <c r="D143" s="109">
        <v>155</v>
      </c>
      <c r="E143" s="56">
        <v>13050</v>
      </c>
      <c r="F143" s="44"/>
      <c r="G143" s="56"/>
      <c r="H143" s="24">
        <f t="shared" si="6"/>
        <v>19616</v>
      </c>
      <c r="I143" s="4"/>
      <c r="J143" s="4"/>
      <c r="K143" s="5" t="s">
        <v>41</v>
      </c>
      <c r="L143" s="4"/>
      <c r="M143" s="4"/>
    </row>
    <row r="144" spans="1:13" x14ac:dyDescent="0.2">
      <c r="A144" s="40" t="s">
        <v>154</v>
      </c>
      <c r="B144" s="75"/>
      <c r="C144" s="91">
        <v>40226</v>
      </c>
      <c r="D144" s="109">
        <v>84</v>
      </c>
      <c r="E144" s="56">
        <v>233</v>
      </c>
      <c r="F144" s="44"/>
      <c r="G144" s="56"/>
      <c r="H144" s="24">
        <f t="shared" si="6"/>
        <v>40543</v>
      </c>
      <c r="I144" s="4"/>
      <c r="J144" s="4"/>
      <c r="K144" s="5" t="s">
        <v>42</v>
      </c>
      <c r="L144" s="4"/>
      <c r="M144" s="4"/>
    </row>
    <row r="145" spans="1:13" ht="12.75" hidden="1" customHeight="1" x14ac:dyDescent="0.2">
      <c r="A145" s="40" t="s">
        <v>155</v>
      </c>
      <c r="B145" s="75"/>
      <c r="C145" s="103">
        <v>0</v>
      </c>
      <c r="D145" s="109">
        <v>0</v>
      </c>
      <c r="E145" s="56">
        <v>0</v>
      </c>
      <c r="F145" s="44"/>
      <c r="G145" s="56"/>
      <c r="H145" s="24">
        <f t="shared" si="6"/>
        <v>0</v>
      </c>
      <c r="I145" s="4"/>
      <c r="J145" s="4"/>
      <c r="K145" s="5" t="s">
        <v>43</v>
      </c>
      <c r="L145" s="4"/>
      <c r="M145" s="4"/>
    </row>
    <row r="146" spans="1:13" x14ac:dyDescent="0.2">
      <c r="A146" s="40" t="s">
        <v>157</v>
      </c>
      <c r="B146" s="75"/>
      <c r="C146" s="91">
        <v>6152</v>
      </c>
      <c r="D146" s="109">
        <v>12794</v>
      </c>
      <c r="E146" s="56">
        <v>93339</v>
      </c>
      <c r="F146" s="44"/>
      <c r="G146" s="56"/>
      <c r="H146" s="24">
        <f t="shared" si="6"/>
        <v>112285</v>
      </c>
      <c r="I146" s="4"/>
      <c r="J146" s="4"/>
      <c r="K146" s="5" t="s">
        <v>46</v>
      </c>
      <c r="L146" s="4"/>
      <c r="M146" s="4"/>
    </row>
    <row r="147" spans="1:13" ht="5.25" hidden="1" customHeight="1" x14ac:dyDescent="0.2">
      <c r="A147" s="40" t="s">
        <v>92</v>
      </c>
      <c r="B147" s="75"/>
      <c r="C147" s="91"/>
      <c r="D147" s="109"/>
      <c r="E147" s="56"/>
      <c r="F147" s="44"/>
      <c r="G147" s="56"/>
      <c r="H147" s="24">
        <f>SUM(C147:G147)</f>
        <v>0</v>
      </c>
      <c r="I147" s="4"/>
      <c r="J147" s="4"/>
      <c r="K147" s="5" t="s">
        <v>45</v>
      </c>
      <c r="L147" s="4"/>
      <c r="M147" s="4"/>
    </row>
    <row r="148" spans="1:13" ht="13.5" thickBot="1" x14ac:dyDescent="0.25">
      <c r="A148" s="40" t="s">
        <v>156</v>
      </c>
      <c r="B148" s="75"/>
      <c r="C148" s="104">
        <v>3036</v>
      </c>
      <c r="D148" s="109">
        <v>68</v>
      </c>
      <c r="E148" s="56">
        <v>1800</v>
      </c>
      <c r="F148" s="44"/>
      <c r="G148" s="56"/>
      <c r="H148" s="24">
        <f t="shared" si="6"/>
        <v>4904</v>
      </c>
      <c r="I148" s="4"/>
      <c r="J148" s="4"/>
      <c r="K148" s="5" t="s">
        <v>91</v>
      </c>
      <c r="L148" s="4"/>
      <c r="M148" s="4"/>
    </row>
    <row r="149" spans="1:13" ht="13.5" thickBot="1" x14ac:dyDescent="0.25">
      <c r="A149" s="42" t="s">
        <v>49</v>
      </c>
      <c r="B149" s="43"/>
      <c r="C149" s="84">
        <f>SUM(C124:C148)</f>
        <v>282833</v>
      </c>
      <c r="D149" s="84">
        <f>SUM(D124:D148)</f>
        <v>24105</v>
      </c>
      <c r="E149" s="84">
        <f>SUM(E124:E148)</f>
        <v>207927</v>
      </c>
      <c r="F149" s="48">
        <f>SUM(F124:F148)</f>
        <v>0</v>
      </c>
      <c r="G149" s="61">
        <f>SUM(G124:G148)</f>
        <v>0</v>
      </c>
      <c r="H149" s="35">
        <f t="shared" si="6"/>
        <v>514865</v>
      </c>
      <c r="I149" s="4"/>
      <c r="J149" s="4"/>
      <c r="K149" s="4"/>
      <c r="L149" s="4"/>
      <c r="M149" s="4"/>
    </row>
    <row r="150" spans="1:13" x14ac:dyDescent="0.2">
      <c r="A150" s="113" t="s">
        <v>55</v>
      </c>
      <c r="B150" s="114"/>
      <c r="C150" s="79"/>
      <c r="D150" s="79"/>
      <c r="E150" s="79"/>
      <c r="F150" s="26"/>
      <c r="G150" s="55"/>
      <c r="H150" s="25"/>
      <c r="I150" s="4"/>
      <c r="J150" s="4"/>
      <c r="K150" s="4"/>
      <c r="L150" s="4"/>
      <c r="M150" s="4"/>
    </row>
    <row r="151" spans="1:13" ht="11.25" customHeight="1" x14ac:dyDescent="0.2">
      <c r="A151" s="40" t="s">
        <v>158</v>
      </c>
      <c r="B151" s="41"/>
      <c r="C151" s="91">
        <v>6370</v>
      </c>
      <c r="D151" s="91">
        <v>198</v>
      </c>
      <c r="E151" s="56">
        <v>6249</v>
      </c>
      <c r="F151" s="44"/>
      <c r="G151" s="56"/>
      <c r="H151" s="24">
        <f t="shared" ref="H151:H175" si="7">SUM(C151:G151)</f>
        <v>12817</v>
      </c>
      <c r="I151" s="4"/>
      <c r="J151" s="4"/>
      <c r="K151" s="4"/>
      <c r="L151" s="4"/>
      <c r="M151" s="4" t="s">
        <v>22</v>
      </c>
    </row>
    <row r="152" spans="1:13" ht="12.75" hidden="1" customHeight="1" x14ac:dyDescent="0.2">
      <c r="A152" s="40" t="s">
        <v>84</v>
      </c>
      <c r="B152" s="41"/>
      <c r="C152" s="91"/>
      <c r="D152" s="91"/>
      <c r="E152" s="56"/>
      <c r="F152" s="44"/>
      <c r="G152" s="56"/>
      <c r="H152" s="24">
        <f t="shared" si="7"/>
        <v>0</v>
      </c>
      <c r="I152" s="4"/>
      <c r="J152" s="4"/>
      <c r="K152" s="4"/>
      <c r="L152" s="4"/>
      <c r="M152" s="4" t="s">
        <v>24</v>
      </c>
    </row>
    <row r="153" spans="1:13" ht="17.25" hidden="1" customHeight="1" x14ac:dyDescent="0.2">
      <c r="A153" s="40" t="s">
        <v>85</v>
      </c>
      <c r="B153" s="41"/>
      <c r="C153" s="91"/>
      <c r="D153" s="91"/>
      <c r="E153" s="56"/>
      <c r="F153" s="44"/>
      <c r="G153" s="56"/>
      <c r="H153" s="24">
        <f t="shared" si="7"/>
        <v>0</v>
      </c>
      <c r="I153" s="4"/>
      <c r="J153" s="4"/>
      <c r="K153" s="4"/>
      <c r="L153" s="4"/>
      <c r="M153" s="4" t="s">
        <v>25</v>
      </c>
    </row>
    <row r="154" spans="1:13" ht="15" customHeight="1" x14ac:dyDescent="0.2">
      <c r="A154" s="40" t="s">
        <v>139</v>
      </c>
      <c r="B154" s="41"/>
      <c r="C154" s="91">
        <v>4300</v>
      </c>
      <c r="D154" s="91">
        <v>849</v>
      </c>
      <c r="E154" s="56">
        <v>5028</v>
      </c>
      <c r="F154" s="44"/>
      <c r="G154" s="56"/>
      <c r="H154" s="24">
        <f t="shared" si="7"/>
        <v>10177</v>
      </c>
      <c r="I154" s="4"/>
      <c r="J154" s="4"/>
      <c r="K154" s="4"/>
      <c r="L154" s="4"/>
      <c r="M154" s="4" t="s">
        <v>26</v>
      </c>
    </row>
    <row r="155" spans="1:13" ht="13.5" customHeight="1" x14ac:dyDescent="0.2">
      <c r="A155" s="40" t="s">
        <v>137</v>
      </c>
      <c r="B155" s="41"/>
      <c r="C155" s="91">
        <v>8118</v>
      </c>
      <c r="D155" s="91">
        <v>238</v>
      </c>
      <c r="E155" s="56">
        <v>7993</v>
      </c>
      <c r="F155" s="44"/>
      <c r="G155" s="56"/>
      <c r="H155" s="24">
        <f t="shared" si="7"/>
        <v>16349</v>
      </c>
      <c r="I155" s="4"/>
      <c r="J155" s="4"/>
      <c r="K155" s="4"/>
      <c r="L155" s="4"/>
      <c r="M155" s="4" t="s">
        <v>27</v>
      </c>
    </row>
    <row r="156" spans="1:13" x14ac:dyDescent="0.2">
      <c r="A156" s="40" t="s">
        <v>138</v>
      </c>
      <c r="B156" s="41"/>
      <c r="C156" s="91">
        <v>9041</v>
      </c>
      <c r="D156" s="91">
        <v>738</v>
      </c>
      <c r="E156" s="56">
        <v>9712</v>
      </c>
      <c r="F156" s="44"/>
      <c r="G156" s="56"/>
      <c r="H156" s="24">
        <f t="shared" si="7"/>
        <v>19491</v>
      </c>
      <c r="I156" s="4"/>
      <c r="J156" s="4"/>
      <c r="K156" s="4"/>
      <c r="L156" s="4"/>
      <c r="M156" s="4" t="s">
        <v>28</v>
      </c>
    </row>
    <row r="157" spans="1:13" x14ac:dyDescent="0.2">
      <c r="A157" s="40" t="s">
        <v>140</v>
      </c>
      <c r="B157" s="41"/>
      <c r="C157" s="91">
        <v>4393</v>
      </c>
      <c r="D157" s="91">
        <v>6</v>
      </c>
      <c r="E157" s="56">
        <v>12</v>
      </c>
      <c r="F157" s="44"/>
      <c r="G157" s="56"/>
      <c r="H157" s="24">
        <f t="shared" si="7"/>
        <v>4411</v>
      </c>
      <c r="I157" s="4"/>
      <c r="J157" s="4"/>
      <c r="K157" s="4"/>
      <c r="L157" s="4"/>
      <c r="M157" s="4" t="s">
        <v>29</v>
      </c>
    </row>
    <row r="158" spans="1:13" ht="13.5" customHeight="1" x14ac:dyDescent="0.2">
      <c r="A158" s="40" t="s">
        <v>141</v>
      </c>
      <c r="B158" s="41"/>
      <c r="C158" s="91">
        <v>7996</v>
      </c>
      <c r="D158" s="91">
        <v>421</v>
      </c>
      <c r="E158" s="56">
        <v>180</v>
      </c>
      <c r="F158" s="44"/>
      <c r="G158" s="56"/>
      <c r="H158" s="24">
        <f t="shared" si="7"/>
        <v>8597</v>
      </c>
      <c r="I158" s="4"/>
      <c r="J158" s="4"/>
      <c r="K158" s="4"/>
      <c r="L158" s="4"/>
      <c r="M158" s="4" t="s">
        <v>30</v>
      </c>
    </row>
    <row r="159" spans="1:13" ht="13.5" customHeight="1" x14ac:dyDescent="0.2">
      <c r="A159" s="40" t="s">
        <v>142</v>
      </c>
      <c r="B159" s="41"/>
      <c r="C159" s="91">
        <v>2920</v>
      </c>
      <c r="D159" s="91">
        <v>1560</v>
      </c>
      <c r="E159" s="56">
        <v>3877</v>
      </c>
      <c r="F159" s="44"/>
      <c r="G159" s="56"/>
      <c r="H159" s="24">
        <f t="shared" si="7"/>
        <v>8357</v>
      </c>
      <c r="I159" s="4"/>
      <c r="J159" s="4"/>
      <c r="K159" s="4"/>
      <c r="L159" s="4"/>
      <c r="M159" s="4" t="s">
        <v>31</v>
      </c>
    </row>
    <row r="160" spans="1:13" ht="12.75" customHeight="1" x14ac:dyDescent="0.2">
      <c r="A160" s="40" t="s">
        <v>143</v>
      </c>
      <c r="B160" s="41"/>
      <c r="C160" s="91">
        <v>5735</v>
      </c>
      <c r="D160" s="91">
        <v>55</v>
      </c>
      <c r="E160" s="56">
        <v>1806</v>
      </c>
      <c r="F160" s="44"/>
      <c r="G160" s="56"/>
      <c r="H160" s="24">
        <f t="shared" si="7"/>
        <v>7596</v>
      </c>
      <c r="I160" s="4"/>
      <c r="J160" s="4"/>
      <c r="K160" s="4"/>
      <c r="L160" s="4"/>
      <c r="M160" s="4" t="s">
        <v>32</v>
      </c>
    </row>
    <row r="161" spans="1:13" x14ac:dyDescent="0.2">
      <c r="A161" s="40" t="s">
        <v>144</v>
      </c>
      <c r="B161" s="41"/>
      <c r="C161" s="91">
        <v>11155</v>
      </c>
      <c r="D161" s="91">
        <v>103</v>
      </c>
      <c r="E161" s="56">
        <v>152</v>
      </c>
      <c r="F161" s="44"/>
      <c r="G161" s="56"/>
      <c r="H161" s="24">
        <f t="shared" si="7"/>
        <v>11410</v>
      </c>
      <c r="I161" s="4"/>
      <c r="J161" s="4"/>
      <c r="K161" s="4"/>
      <c r="L161" s="4"/>
      <c r="M161" s="4" t="s">
        <v>33</v>
      </c>
    </row>
    <row r="162" spans="1:13" x14ac:dyDescent="0.2">
      <c r="A162" s="40" t="s">
        <v>145</v>
      </c>
      <c r="B162" s="41"/>
      <c r="C162" s="91">
        <v>5463</v>
      </c>
      <c r="D162" s="91">
        <v>40</v>
      </c>
      <c r="E162" s="56">
        <v>4760</v>
      </c>
      <c r="F162" s="44"/>
      <c r="G162" s="56"/>
      <c r="H162" s="24">
        <f t="shared" si="7"/>
        <v>10263</v>
      </c>
      <c r="I162" s="4"/>
      <c r="J162" s="4"/>
      <c r="K162" s="4"/>
      <c r="L162" s="4"/>
      <c r="M162" s="4" t="s">
        <v>34</v>
      </c>
    </row>
    <row r="163" spans="1:13" x14ac:dyDescent="0.2">
      <c r="A163" s="40" t="s">
        <v>146</v>
      </c>
      <c r="B163" s="41"/>
      <c r="C163" s="91">
        <v>21266</v>
      </c>
      <c r="D163" s="91">
        <v>163</v>
      </c>
      <c r="E163" s="56">
        <v>224</v>
      </c>
      <c r="F163" s="44"/>
      <c r="G163" s="56"/>
      <c r="H163" s="24">
        <f t="shared" si="7"/>
        <v>21653</v>
      </c>
      <c r="I163" s="4"/>
      <c r="J163" s="4"/>
      <c r="K163" s="4"/>
      <c r="L163" s="4"/>
      <c r="M163" s="4" t="s">
        <v>35</v>
      </c>
    </row>
    <row r="164" spans="1:13" x14ac:dyDescent="0.2">
      <c r="A164" s="40" t="s">
        <v>147</v>
      </c>
      <c r="B164" s="41"/>
      <c r="C164" s="91">
        <v>6822</v>
      </c>
      <c r="D164" s="91">
        <v>69</v>
      </c>
      <c r="E164" s="56">
        <v>195</v>
      </c>
      <c r="F164" s="44"/>
      <c r="G164" s="56"/>
      <c r="H164" s="24">
        <f t="shared" si="7"/>
        <v>7086</v>
      </c>
      <c r="I164" s="4"/>
      <c r="J164" s="4"/>
      <c r="K164" s="4"/>
      <c r="L164" s="4"/>
      <c r="M164" s="4" t="s">
        <v>36</v>
      </c>
    </row>
    <row r="165" spans="1:13" x14ac:dyDescent="0.2">
      <c r="A165" s="40" t="s">
        <v>148</v>
      </c>
      <c r="B165" s="41"/>
      <c r="C165" s="91">
        <v>7674</v>
      </c>
      <c r="D165" s="91">
        <v>68</v>
      </c>
      <c r="E165" s="56">
        <v>160</v>
      </c>
      <c r="F165" s="44"/>
      <c r="G165" s="56"/>
      <c r="H165" s="24">
        <f t="shared" si="7"/>
        <v>7902</v>
      </c>
      <c r="I165" s="4"/>
      <c r="J165" s="4"/>
      <c r="K165" s="4"/>
      <c r="L165" s="4"/>
      <c r="M165" s="4" t="s">
        <v>37</v>
      </c>
    </row>
    <row r="166" spans="1:13" x14ac:dyDescent="0.2">
      <c r="A166" s="40" t="s">
        <v>149</v>
      </c>
      <c r="B166" s="41"/>
      <c r="C166" s="91">
        <v>7029</v>
      </c>
      <c r="D166" s="91">
        <v>37</v>
      </c>
      <c r="E166" s="56">
        <v>97</v>
      </c>
      <c r="F166" s="44"/>
      <c r="G166" s="56"/>
      <c r="H166" s="24">
        <f t="shared" si="7"/>
        <v>7163</v>
      </c>
      <c r="I166" s="4"/>
      <c r="J166" s="4"/>
      <c r="K166" s="4"/>
      <c r="L166" s="4"/>
      <c r="M166" s="4" t="s">
        <v>38</v>
      </c>
    </row>
    <row r="167" spans="1:13" x14ac:dyDescent="0.2">
      <c r="A167" s="40" t="s">
        <v>150</v>
      </c>
      <c r="B167" s="41"/>
      <c r="C167" s="91">
        <v>426</v>
      </c>
      <c r="D167" s="91">
        <v>779</v>
      </c>
      <c r="E167" s="56">
        <v>8235</v>
      </c>
      <c r="F167" s="44"/>
      <c r="G167" s="56"/>
      <c r="H167" s="24">
        <f t="shared" si="7"/>
        <v>9440</v>
      </c>
      <c r="I167" s="4"/>
      <c r="J167" s="4"/>
      <c r="K167" s="4"/>
      <c r="L167" s="4"/>
      <c r="M167" s="4" t="s">
        <v>39</v>
      </c>
    </row>
    <row r="168" spans="1:13" x14ac:dyDescent="0.2">
      <c r="A168" s="40" t="s">
        <v>151</v>
      </c>
      <c r="B168" s="41"/>
      <c r="C168" s="91">
        <v>2337</v>
      </c>
      <c r="D168" s="91">
        <v>17</v>
      </c>
      <c r="E168" s="56">
        <v>1227</v>
      </c>
      <c r="F168" s="44"/>
      <c r="G168" s="56"/>
      <c r="H168" s="24">
        <f t="shared" si="7"/>
        <v>3581</v>
      </c>
      <c r="I168" s="4"/>
      <c r="J168" s="4"/>
      <c r="K168" s="4"/>
      <c r="L168" s="4"/>
      <c r="M168" s="4" t="s">
        <v>40</v>
      </c>
    </row>
    <row r="169" spans="1:13" x14ac:dyDescent="0.2">
      <c r="A169" s="40" t="s">
        <v>152</v>
      </c>
      <c r="B169" s="41"/>
      <c r="C169" s="91">
        <v>5807</v>
      </c>
      <c r="D169" s="91">
        <v>33</v>
      </c>
      <c r="E169" s="56">
        <v>100</v>
      </c>
      <c r="F169" s="44"/>
      <c r="G169" s="56"/>
      <c r="H169" s="24">
        <f t="shared" si="7"/>
        <v>5940</v>
      </c>
      <c r="I169" s="4"/>
      <c r="J169" s="4"/>
      <c r="K169" s="4"/>
      <c r="L169" s="4"/>
      <c r="M169" s="4" t="s">
        <v>23</v>
      </c>
    </row>
    <row r="170" spans="1:13" x14ac:dyDescent="0.2">
      <c r="A170" s="40" t="s">
        <v>153</v>
      </c>
      <c r="B170" s="41"/>
      <c r="C170" s="91">
        <v>3152</v>
      </c>
      <c r="D170" s="91">
        <v>64</v>
      </c>
      <c r="E170" s="56">
        <v>6724</v>
      </c>
      <c r="F170" s="44"/>
      <c r="G170" s="56"/>
      <c r="H170" s="24">
        <f t="shared" si="7"/>
        <v>9940</v>
      </c>
      <c r="I170" s="4"/>
      <c r="J170" s="4"/>
      <c r="K170" s="4"/>
      <c r="L170" s="4"/>
      <c r="M170" s="4" t="s">
        <v>41</v>
      </c>
    </row>
    <row r="171" spans="1:13" x14ac:dyDescent="0.2">
      <c r="A171" s="40" t="s">
        <v>154</v>
      </c>
      <c r="B171" s="41"/>
      <c r="C171" s="91">
        <v>20755</v>
      </c>
      <c r="D171" s="91">
        <v>53</v>
      </c>
      <c r="E171" s="56">
        <v>130</v>
      </c>
      <c r="F171" s="44"/>
      <c r="G171" s="56"/>
      <c r="H171" s="24">
        <f t="shared" si="7"/>
        <v>20938</v>
      </c>
      <c r="I171" s="4"/>
      <c r="J171" s="4"/>
      <c r="K171" s="4"/>
      <c r="L171" s="4"/>
      <c r="M171" s="4" t="s">
        <v>42</v>
      </c>
    </row>
    <row r="172" spans="1:13" ht="12.75" hidden="1" customHeight="1" x14ac:dyDescent="0.2">
      <c r="A172" s="40" t="s">
        <v>155</v>
      </c>
      <c r="B172" s="41"/>
      <c r="C172" s="91">
        <v>0</v>
      </c>
      <c r="D172" s="91">
        <v>0</v>
      </c>
      <c r="E172" s="56">
        <v>0</v>
      </c>
      <c r="F172" s="44"/>
      <c r="G172" s="56"/>
      <c r="H172" s="24">
        <f t="shared" si="7"/>
        <v>0</v>
      </c>
      <c r="I172" s="4"/>
      <c r="J172" s="4"/>
      <c r="K172" s="4"/>
      <c r="L172" s="4"/>
      <c r="M172" s="4" t="s">
        <v>43</v>
      </c>
    </row>
    <row r="173" spans="1:13" x14ac:dyDescent="0.2">
      <c r="A173" s="40" t="s">
        <v>157</v>
      </c>
      <c r="B173" s="41"/>
      <c r="C173" s="91">
        <v>3801</v>
      </c>
      <c r="D173" s="91">
        <v>6235</v>
      </c>
      <c r="E173" s="56">
        <v>52581</v>
      </c>
      <c r="F173" s="44"/>
      <c r="G173" s="56"/>
      <c r="H173" s="24">
        <f t="shared" si="7"/>
        <v>62617</v>
      </c>
      <c r="I173" s="4"/>
      <c r="J173" s="4"/>
      <c r="K173" s="4"/>
      <c r="L173" s="4"/>
      <c r="M173" s="4" t="s">
        <v>46</v>
      </c>
    </row>
    <row r="174" spans="1:13" ht="12.75" hidden="1" customHeight="1" x14ac:dyDescent="0.2">
      <c r="A174" s="40" t="s">
        <v>92</v>
      </c>
      <c r="B174" s="41"/>
      <c r="C174" s="91"/>
      <c r="D174" s="91"/>
      <c r="E174" s="56"/>
      <c r="F174" s="44"/>
      <c r="G174" s="56"/>
      <c r="H174" s="24">
        <f t="shared" si="7"/>
        <v>0</v>
      </c>
      <c r="I174" s="4"/>
      <c r="J174" s="4"/>
      <c r="K174" s="4"/>
      <c r="L174" s="4"/>
      <c r="M174" s="4" t="s">
        <v>45</v>
      </c>
    </row>
    <row r="175" spans="1:13" ht="13.5" thickBot="1" x14ac:dyDescent="0.25">
      <c r="A175" s="40" t="s">
        <v>156</v>
      </c>
      <c r="B175" s="41"/>
      <c r="C175" s="91">
        <v>1610</v>
      </c>
      <c r="D175" s="91">
        <v>25</v>
      </c>
      <c r="E175" s="56">
        <v>800</v>
      </c>
      <c r="F175" s="44"/>
      <c r="G175" s="56"/>
      <c r="H175" s="24">
        <f t="shared" si="7"/>
        <v>2435</v>
      </c>
      <c r="I175" s="4"/>
      <c r="J175" s="4"/>
      <c r="K175" s="4"/>
      <c r="L175" s="4"/>
      <c r="M175" s="4" t="s">
        <v>91</v>
      </c>
    </row>
    <row r="176" spans="1:13" ht="13.5" thickBot="1" x14ac:dyDescent="0.25">
      <c r="A176" s="42" t="s">
        <v>49</v>
      </c>
      <c r="B176" s="43"/>
      <c r="C176" s="84">
        <f>SUM(C151:C175)</f>
        <v>146170</v>
      </c>
      <c r="D176" s="84">
        <f>SUM(D151:D175)</f>
        <v>11751</v>
      </c>
      <c r="E176" s="84">
        <f>E151+E154+E155+E156+E157+E158+E159+E160+E161+E162+E163+E164+E165+E166+E167+E168+E169+E170+E171+E172+E173+E175</f>
        <v>110242</v>
      </c>
      <c r="F176" s="48">
        <f>SUM(F151:F175)</f>
        <v>0</v>
      </c>
      <c r="G176" s="61">
        <f>SUM(G151:G175)</f>
        <v>0</v>
      </c>
      <c r="H176" s="35">
        <f>SUM(C176:G176)</f>
        <v>268163</v>
      </c>
    </row>
    <row r="177" spans="3:7" x14ac:dyDescent="0.2">
      <c r="C177" s="105"/>
      <c r="D177" s="105"/>
      <c r="E177" s="76"/>
      <c r="G177" s="7"/>
    </row>
    <row r="178" spans="3:7" x14ac:dyDescent="0.2">
      <c r="C178" s="106"/>
      <c r="D178" s="106"/>
    </row>
    <row r="181" spans="3:7" ht="18.75" hidden="1" customHeight="1" x14ac:dyDescent="0.2"/>
  </sheetData>
  <mergeCells count="28">
    <mergeCell ref="H92:H95"/>
    <mergeCell ref="A4:H4"/>
    <mergeCell ref="A5:H5"/>
    <mergeCell ref="A90:H90"/>
    <mergeCell ref="C7:G7"/>
    <mergeCell ref="F8:F9"/>
    <mergeCell ref="A88:H88"/>
    <mergeCell ref="A89:H89"/>
    <mergeCell ref="D86:H86"/>
    <mergeCell ref="A123:B123"/>
    <mergeCell ref="E93:E95"/>
    <mergeCell ref="D93:D95"/>
    <mergeCell ref="G93:G95"/>
    <mergeCell ref="A96:B96"/>
    <mergeCell ref="F93:F95"/>
    <mergeCell ref="C93:C95"/>
    <mergeCell ref="A92:A95"/>
    <mergeCell ref="C92:G92"/>
    <mergeCell ref="D1:H1"/>
    <mergeCell ref="D2:H2"/>
    <mergeCell ref="D85:H85"/>
    <mergeCell ref="A150:B150"/>
    <mergeCell ref="A7:A9"/>
    <mergeCell ref="H7:H9"/>
    <mergeCell ref="C8:C9"/>
    <mergeCell ref="E8:E9"/>
    <mergeCell ref="D8:D9"/>
    <mergeCell ref="G8:G9"/>
  </mergeCells>
  <phoneticPr fontId="0" type="noConversion"/>
  <pageMargins left="1.1811023622047245" right="0.39370078740157483" top="0" bottom="0" header="0.31496062992125984" footer="0.31496062992125984"/>
  <pageSetup paperSize="9" scale="80" fitToHeight="0" orientation="portrait" r:id="rId1"/>
  <headerFooter alignWithMargins="0"/>
  <rowBreaks count="1" manualBreakCount="1">
    <brk id="8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Прикрепление</vt:lpstr>
      <vt:lpstr>Прикрепление!Область_печати</vt:lpstr>
      <vt:lpstr>ТабВзр</vt:lpstr>
      <vt:lpstr>ТабДет</vt:lpstr>
      <vt:lpstr>ТабЖк</vt:lpstr>
      <vt:lpstr>ТабОвп</vt:lpstr>
      <vt:lpstr>ТабСтд</vt:lpstr>
      <vt:lpstr>ТабСтм</vt:lpstr>
    </vt:vector>
  </TitlesOfParts>
  <Company>ТТФОМС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РЭЦ</dc:creator>
  <cp:lastModifiedBy>Ирина Владимировна Дружинина</cp:lastModifiedBy>
  <cp:lastPrinted>2015-02-05T05:10:09Z</cp:lastPrinted>
  <dcterms:created xsi:type="dcterms:W3CDTF">2000-02-22T04:45:26Z</dcterms:created>
  <dcterms:modified xsi:type="dcterms:W3CDTF">2015-04-07T03:19:46Z</dcterms:modified>
</cp:coreProperties>
</file>