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  <sheet name="Служебный" sheetId="2" r:id="rId2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'Служебный'!#REF!</definedName>
    <definedName name="_xlnm.Print_Area" localSheetId="0">'Прикрепление'!$A$1:$H$182</definedName>
    <definedName name="ТабВзр">'Прикрепление'!$I$11:$I$207</definedName>
    <definedName name="ТабДет">'Прикрепление'!$J$11:$J$207</definedName>
    <definedName name="ТабЖк">'Прикрепление'!$M$11:$M$207</definedName>
    <definedName name="ТаблСоотв">'Служебный'!#REF!</definedName>
    <definedName name="ТабОвп">'Прикрепление'!$N$11:$N$207</definedName>
    <definedName name="ТабСтд">'Прикрепление'!$L$11:$L$207</definedName>
    <definedName name="ТабСтм">'Прикрепление'!$K$11:$K$207</definedName>
  </definedNames>
  <calcPr fullCalcOnLoad="1"/>
</workbook>
</file>

<file path=xl/sharedStrings.xml><?xml version="1.0" encoding="utf-8"?>
<sst xmlns="http://schemas.openxmlformats.org/spreadsheetml/2006/main" count="314" uniqueCount="165">
  <si>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</si>
  <si>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</si>
  <si>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</si>
  <si>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</si>
  <si>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</si>
  <si>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</si>
  <si>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</si>
  <si>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</si>
  <si>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</si>
  <si>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</si>
  <si>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</si>
  <si>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</si>
  <si>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</si>
  <si>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</si>
  <si>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</si>
  <si>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</si>
  <si>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</si>
  <si>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</si>
  <si>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</si>
  <si>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</si>
  <si>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</si>
  <si>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</si>
  <si>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</si>
  <si>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</si>
  <si>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</si>
  <si>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</si>
  <si>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</si>
  <si>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</si>
  <si>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</si>
  <si>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</si>
  <si>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</si>
  <si>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</si>
  <si>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</si>
  <si>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</si>
  <si>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</si>
  <si>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</si>
  <si>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</si>
  <si>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</si>
  <si>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</si>
  <si>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</si>
  <si>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</si>
  <si>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</si>
  <si>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</si>
  <si>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</si>
  <si>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</si>
  <si>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</si>
  <si>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0178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</si>
  <si>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</si>
  <si>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</si>
  <si>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</si>
  <si>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</si>
  <si>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</si>
  <si>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</si>
  <si>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</si>
  <si>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</si>
  <si>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</si>
  <si>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</si>
  <si>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</si>
  <si>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</si>
  <si>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</si>
  <si>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 xml:space="preserve">Численность застрахованных граждан, прикрепленных к медицинским организациям 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</si>
  <si>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</si>
  <si>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</si>
  <si>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</si>
  <si>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</si>
  <si>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</si>
  <si>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</si>
  <si>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</si>
  <si>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</si>
  <si>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</si>
  <si>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</si>
  <si>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</si>
  <si>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</si>
  <si>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</si>
  <si>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</si>
  <si>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</si>
  <si>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</si>
  <si>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</si>
  <si>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</si>
  <si>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 xml:space="preserve">  Численность застрахованных граждан, прикрепленных к медицинским организациям г. Томска,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</si>
  <si>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</si>
  <si>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</si>
  <si>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</si>
  <si>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</si>
  <si>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</si>
  <si>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</si>
  <si>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</si>
  <si>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</si>
  <si>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</si>
  <si>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</si>
  <si>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</si>
  <si>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</si>
  <si>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</si>
  <si>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</si>
  <si>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</si>
  <si>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</si>
  <si>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</si>
  <si>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</si>
  <si>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</si>
  <si>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</si>
  <si>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</si>
  <si>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</si>
  <si>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</si>
  <si>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Приложение №1</t>
  </si>
  <si>
    <t>Приложение №2</t>
  </si>
  <si>
    <t>ООО "Сибмедцентр"</t>
  </si>
  <si>
    <t>0294</t>
  </si>
  <si>
    <t>ООО "СИБМЕДЦЕНТР"</t>
  </si>
  <si>
    <t>ООО "Семейный доктор"</t>
  </si>
  <si>
    <t>0319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</si>
  <si>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</si>
  <si>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</si>
  <si>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</si>
  <si>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</si>
  <si>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</si>
  <si>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</si>
  <si>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</si>
  <si>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</si>
  <si>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</si>
  <si>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</si>
  <si>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</si>
  <si>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</si>
  <si>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</si>
  <si>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</si>
  <si>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</si>
  <si>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</si>
  <si>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</si>
  <si>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</si>
  <si>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</si>
  <si>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</si>
  <si>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</si>
  <si>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</si>
  <si>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</si>
  <si>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</si>
  <si>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</si>
  <si>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</si>
  <si>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</si>
  <si>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</si>
  <si>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</si>
  <si>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</si>
  <si>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</si>
  <si>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</si>
  <si>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</si>
  <si>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</si>
  <si>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</si>
  <si>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</si>
  <si>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</si>
  <si>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</si>
  <si>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</si>
  <si>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</si>
  <si>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</si>
  <si>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</si>
  <si>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</si>
  <si>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</si>
  <si>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</si>
  <si>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</si>
  <si>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</si>
  <si>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</si>
  <si>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</si>
  <si>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>к приказу ТФОМС Томской области от __________ № __</t>
  </si>
  <si>
    <t>к приказу ТФОМС Томской области от __________ №___</t>
  </si>
  <si>
    <t xml:space="preserve">ФГБУ СибФНКЦ ФМБА России </t>
  </si>
  <si>
    <t>ОГАУЗ "Томская РБ"</t>
  </si>
  <si>
    <t>оказывающим первичную медико-санитарную помощь, в разрезе СМО по состоянию на 01.05.2015</t>
  </si>
  <si>
    <t xml:space="preserve">  в разрезе СМО по состоянию на 01.05.2015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</si>
</sst>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4" fillId="24" borderId="15" xfId="0" applyFont="1" applyFill="1" applyBorder="1" applyAlignment="1">
      <alignment horizontal="right" indent="1"/>
    </xf>
    <xf numFmtId="0" fontId="2" fillId="24" borderId="16" xfId="0" applyFont="1" applyFill="1" applyBorder="1" applyAlignment="1">
      <alignment horizontal="right" indent="1"/>
    </xf>
    <xf numFmtId="0" fontId="5" fillId="24" borderId="16" xfId="0" applyFont="1" applyFill="1" applyBorder="1" applyAlignment="1">
      <alignment horizontal="right" indent="1"/>
    </xf>
    <xf numFmtId="0" fontId="6" fillId="24" borderId="16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/>
    </xf>
    <xf numFmtId="0" fontId="4" fillId="24" borderId="16" xfId="0" applyFont="1" applyFill="1" applyBorder="1" applyAlignment="1">
      <alignment horizontal="right" indent="1"/>
    </xf>
    <xf numFmtId="0" fontId="2" fillId="24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8" xfId="0" applyFont="1" applyFill="1" applyBorder="1" applyAlignment="1">
      <alignment horizontal="right" indent="1"/>
    </xf>
    <xf numFmtId="0" fontId="4" fillId="24" borderId="19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right" indent="1"/>
    </xf>
    <xf numFmtId="0" fontId="6" fillId="24" borderId="15" xfId="0" applyFont="1" applyFill="1" applyBorder="1" applyAlignment="1">
      <alignment horizontal="right" indent="1"/>
    </xf>
    <xf numFmtId="0" fontId="6" fillId="24" borderId="14" xfId="0" applyFont="1" applyFill="1" applyBorder="1" applyAlignment="1">
      <alignment horizontal="right" indent="1"/>
    </xf>
    <xf numFmtId="0" fontId="6" fillId="24" borderId="18" xfId="0" applyFont="1" applyFill="1" applyBorder="1" applyAlignment="1">
      <alignment horizontal="right" indent="1"/>
    </xf>
    <xf numFmtId="0" fontId="6" fillId="24" borderId="19" xfId="0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 indent="1"/>
    </xf>
    <xf numFmtId="0" fontId="5" fillId="24" borderId="14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 indent="1"/>
    </xf>
    <xf numFmtId="0" fontId="3" fillId="24" borderId="15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3" fillId="24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right" indent="1"/>
    </xf>
    <xf numFmtId="0" fontId="3" fillId="24" borderId="19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 horizontal="right" indent="1"/>
    </xf>
    <xf numFmtId="0" fontId="6" fillId="24" borderId="12" xfId="0" applyFont="1" applyFill="1" applyBorder="1" applyAlignment="1">
      <alignment horizontal="right" indent="1"/>
    </xf>
    <xf numFmtId="0" fontId="3" fillId="24" borderId="0" xfId="0" applyFont="1" applyFill="1" applyAlignment="1">
      <alignment/>
    </xf>
    <xf numFmtId="0" fontId="1" fillId="24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3" fillId="24" borderId="22" xfId="0" applyFont="1" applyFill="1" applyBorder="1" applyAlignment="1">
      <alignment/>
    </xf>
    <xf numFmtId="0" fontId="3" fillId="24" borderId="13" xfId="0" applyFont="1" applyFill="1" applyBorder="1" applyAlignment="1">
      <alignment horizontal="right" indent="1"/>
    </xf>
    <xf numFmtId="0" fontId="6" fillId="24" borderId="2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1" fontId="1" fillId="0" borderId="15" xfId="0" applyNumberFormat="1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tabSelected="1" zoomScalePageLayoutView="0" workbookViewId="0" topLeftCell="A154">
      <selection activeCell="A78" sqref="A78"/>
    </sheetView>
  </sheetViews>
  <sheetFormatPr defaultColWidth="9.00390625" defaultRowHeight="12.75" outlineLevelCol="1"/>
  <cols>
    <col min="1" max="1" width="40.75390625" style="1" customWidth="1"/>
    <col min="2" max="2" width="1.75390625" style="1" hidden="1" customWidth="1"/>
    <col min="3" max="3" width="13.25390625" style="97" customWidth="1"/>
    <col min="4" max="4" width="13.375" style="97" customWidth="1"/>
    <col min="5" max="5" width="16.875" style="7" customWidth="1"/>
    <col min="6" max="6" width="11.75390625" style="7" hidden="1" customWidth="1"/>
    <col min="7" max="7" width="11.75390625" style="1" hidden="1" customWidth="1"/>
    <col min="8" max="8" width="20.125" style="1" customWidth="1"/>
    <col min="9" max="14" width="8.875" style="1" hidden="1" customWidth="1" outlineLevel="1"/>
    <col min="15" max="15" width="8.875" style="1" customWidth="1" collapsed="1"/>
    <col min="16" max="23" width="9.125" style="1" customWidth="1"/>
    <col min="24" max="24" width="8.75390625" style="1" customWidth="1"/>
    <col min="25" max="16384" width="9.125" style="1" customWidth="1"/>
  </cols>
  <sheetData>
    <row r="1" spans="1:9" ht="12.75">
      <c r="A1" s="74" t="s">
        <v>52</v>
      </c>
      <c r="B1" s="74"/>
      <c r="C1" s="95"/>
      <c r="D1" s="111" t="s">
        <v>103</v>
      </c>
      <c r="E1" s="111"/>
      <c r="F1" s="111"/>
      <c r="G1" s="111"/>
      <c r="H1" s="111"/>
      <c r="I1" s="8"/>
    </row>
    <row r="2" spans="1:9" ht="12.75">
      <c r="A2" s="74"/>
      <c r="B2" s="74"/>
      <c r="C2" s="95"/>
      <c r="D2" s="112" t="s">
        <v>159</v>
      </c>
      <c r="E2" s="112"/>
      <c r="F2" s="112"/>
      <c r="G2" s="112"/>
      <c r="H2" s="112"/>
      <c r="I2" s="8"/>
    </row>
    <row r="3" spans="1:9" ht="15.75" customHeight="1">
      <c r="A3" s="9"/>
      <c r="B3" s="9"/>
      <c r="C3" s="96"/>
      <c r="D3" s="96"/>
      <c r="E3" s="10"/>
      <c r="F3" s="10"/>
      <c r="G3" s="9"/>
      <c r="H3" s="9"/>
      <c r="I3" s="9"/>
    </row>
    <row r="4" spans="1:9" ht="12.75">
      <c r="A4" s="137" t="s">
        <v>79</v>
      </c>
      <c r="B4" s="137"/>
      <c r="C4" s="137"/>
      <c r="D4" s="137"/>
      <c r="E4" s="137"/>
      <c r="F4" s="137"/>
      <c r="G4" s="137"/>
      <c r="H4" s="137"/>
      <c r="I4" s="11"/>
    </row>
    <row r="5" spans="1:9" ht="12.75">
      <c r="A5" s="137" t="s">
        <v>163</v>
      </c>
      <c r="B5" s="137"/>
      <c r="C5" s="137"/>
      <c r="D5" s="137"/>
      <c r="E5" s="137"/>
      <c r="F5" s="137"/>
      <c r="G5" s="137"/>
      <c r="H5" s="137"/>
      <c r="I5" s="11"/>
    </row>
    <row r="6" spans="1:9" ht="6" customHeight="1" thickBot="1">
      <c r="A6" s="2"/>
      <c r="B6" s="2"/>
      <c r="E6" s="12"/>
      <c r="F6" s="12"/>
      <c r="G6" s="2"/>
      <c r="H6" s="2"/>
      <c r="I6" s="2"/>
    </row>
    <row r="7" spans="1:8" ht="13.5" customHeight="1" thickBot="1">
      <c r="A7" s="115" t="s">
        <v>61</v>
      </c>
      <c r="B7" s="13"/>
      <c r="C7" s="134" t="s">
        <v>94</v>
      </c>
      <c r="D7" s="135"/>
      <c r="E7" s="135"/>
      <c r="F7" s="135"/>
      <c r="G7" s="136"/>
      <c r="H7" s="118" t="s">
        <v>87</v>
      </c>
    </row>
    <row r="8" spans="1:9" ht="12.75" customHeight="1">
      <c r="A8" s="116"/>
      <c r="B8" s="14"/>
      <c r="C8" s="121" t="s">
        <v>48</v>
      </c>
      <c r="D8" s="125" t="s">
        <v>96</v>
      </c>
      <c r="E8" s="123" t="s">
        <v>44</v>
      </c>
      <c r="F8" s="131" t="s">
        <v>89</v>
      </c>
      <c r="G8" s="118" t="s">
        <v>90</v>
      </c>
      <c r="H8" s="119"/>
      <c r="I8" s="1" t="s">
        <v>51</v>
      </c>
    </row>
    <row r="9" spans="1:9" ht="13.5" customHeight="1" thickBot="1">
      <c r="A9" s="117"/>
      <c r="B9" s="15"/>
      <c r="C9" s="122"/>
      <c r="D9" s="126"/>
      <c r="E9" s="124"/>
      <c r="F9" s="133"/>
      <c r="G9" s="120"/>
      <c r="H9" s="120"/>
      <c r="I9" s="1" t="s">
        <v>50</v>
      </c>
    </row>
    <row r="10" spans="1:14" ht="12.75">
      <c r="A10" s="16" t="s">
        <v>2</v>
      </c>
      <c r="B10" s="17"/>
      <c r="C10" s="110"/>
      <c r="D10" s="107"/>
      <c r="E10" s="77"/>
      <c r="F10" s="49"/>
      <c r="G10" s="52"/>
      <c r="H10" s="18"/>
      <c r="I10" s="3" t="s">
        <v>4</v>
      </c>
      <c r="J10" s="3" t="s">
        <v>5</v>
      </c>
      <c r="K10" s="3" t="s">
        <v>6</v>
      </c>
      <c r="L10" s="3" t="s">
        <v>7</v>
      </c>
      <c r="M10" s="3" t="s">
        <v>8</v>
      </c>
      <c r="N10" s="3" t="s">
        <v>9</v>
      </c>
    </row>
    <row r="11" spans="1:13" ht="11.25" customHeight="1">
      <c r="A11" s="19" t="s">
        <v>113</v>
      </c>
      <c r="B11" s="20"/>
      <c r="C11" s="91">
        <v>99638</v>
      </c>
      <c r="D11" s="90">
        <v>28915</v>
      </c>
      <c r="E11" s="56">
        <v>129168</v>
      </c>
      <c r="F11" s="50"/>
      <c r="G11" s="53"/>
      <c r="H11" s="21">
        <f aca="true" t="shared" si="0" ref="H11:H23">SUM(C11:G11)</f>
        <v>257721</v>
      </c>
      <c r="I11" s="4"/>
      <c r="J11" s="4"/>
      <c r="K11" s="5" t="s">
        <v>18</v>
      </c>
      <c r="L11" s="4"/>
      <c r="M11" s="4"/>
    </row>
    <row r="12" spans="1:13" ht="12.75" customHeight="1" hidden="1">
      <c r="A12" s="19" t="s">
        <v>80</v>
      </c>
      <c r="B12" s="20"/>
      <c r="C12" s="91"/>
      <c r="D12" s="90"/>
      <c r="E12" s="56"/>
      <c r="F12" s="50"/>
      <c r="G12" s="53"/>
      <c r="H12" s="21">
        <f t="shared" si="0"/>
        <v>0</v>
      </c>
      <c r="I12" s="4"/>
      <c r="J12" s="4"/>
      <c r="K12" s="5" t="s">
        <v>19</v>
      </c>
      <c r="L12" s="4"/>
      <c r="M12" s="4"/>
    </row>
    <row r="13" spans="1:13" ht="12.75" customHeight="1" hidden="1">
      <c r="A13" s="19" t="s">
        <v>78</v>
      </c>
      <c r="B13" s="20"/>
      <c r="C13" s="91"/>
      <c r="D13" s="90"/>
      <c r="E13" s="56"/>
      <c r="F13" s="50"/>
      <c r="G13" s="53"/>
      <c r="H13" s="21">
        <f t="shared" si="0"/>
        <v>0</v>
      </c>
      <c r="I13" s="4"/>
      <c r="J13" s="4"/>
      <c r="K13" s="5" t="s">
        <v>86</v>
      </c>
      <c r="L13" s="4"/>
      <c r="M13" s="4"/>
    </row>
    <row r="14" spans="1:13" ht="12.75" customHeight="1" hidden="1">
      <c r="A14" s="19" t="s">
        <v>81</v>
      </c>
      <c r="B14" s="20"/>
      <c r="C14" s="91"/>
      <c r="D14" s="90"/>
      <c r="E14" s="56"/>
      <c r="F14" s="50"/>
      <c r="G14" s="53"/>
      <c r="H14" s="21">
        <f t="shared" si="0"/>
        <v>0</v>
      </c>
      <c r="I14" s="4"/>
      <c r="J14" s="4"/>
      <c r="K14" s="5" t="s">
        <v>67</v>
      </c>
      <c r="L14" s="4"/>
      <c r="M14" s="4"/>
    </row>
    <row r="15" spans="1:13" ht="12.75">
      <c r="A15" s="19" t="s">
        <v>114</v>
      </c>
      <c r="B15" s="20"/>
      <c r="C15" s="91">
        <v>7460</v>
      </c>
      <c r="D15" s="90">
        <v>2075</v>
      </c>
      <c r="E15" s="56">
        <v>7880</v>
      </c>
      <c r="F15" s="50"/>
      <c r="G15" s="53"/>
      <c r="H15" s="21">
        <f t="shared" si="0"/>
        <v>17415</v>
      </c>
      <c r="I15" s="4"/>
      <c r="J15" s="4"/>
      <c r="K15" s="5" t="s">
        <v>10</v>
      </c>
      <c r="L15" s="4"/>
      <c r="M15" s="4"/>
    </row>
    <row r="16" spans="1:13" ht="12.75">
      <c r="A16" s="19" t="s">
        <v>115</v>
      </c>
      <c r="B16" s="20"/>
      <c r="C16" s="91">
        <v>39742</v>
      </c>
      <c r="D16" s="90">
        <v>6981</v>
      </c>
      <c r="E16" s="56">
        <v>38755</v>
      </c>
      <c r="F16" s="50"/>
      <c r="G16" s="53"/>
      <c r="H16" s="21">
        <f t="shared" si="0"/>
        <v>85478</v>
      </c>
      <c r="I16" s="4"/>
      <c r="J16" s="4"/>
      <c r="K16" s="5" t="s">
        <v>11</v>
      </c>
      <c r="L16" s="4"/>
      <c r="M16" s="4"/>
    </row>
    <row r="17" spans="1:18" ht="12.75">
      <c r="A17" s="19" t="s">
        <v>116</v>
      </c>
      <c r="B17" s="20"/>
      <c r="C17" s="91">
        <v>4664</v>
      </c>
      <c r="D17" s="90">
        <v>788</v>
      </c>
      <c r="E17" s="56">
        <v>5249</v>
      </c>
      <c r="F17" s="50"/>
      <c r="G17" s="53"/>
      <c r="H17" s="21">
        <f t="shared" si="0"/>
        <v>10701</v>
      </c>
      <c r="I17" s="4"/>
      <c r="J17" s="4"/>
      <c r="K17" s="5" t="s">
        <v>12</v>
      </c>
      <c r="L17" s="4"/>
      <c r="M17" s="4"/>
      <c r="R17" s="1" t="s">
        <v>52</v>
      </c>
    </row>
    <row r="18" spans="1:13" ht="12.75">
      <c r="A18" s="19" t="s">
        <v>117</v>
      </c>
      <c r="B18" s="20"/>
      <c r="C18" s="91">
        <v>1199</v>
      </c>
      <c r="D18" s="90">
        <v>141</v>
      </c>
      <c r="E18" s="56">
        <v>3227</v>
      </c>
      <c r="F18" s="50"/>
      <c r="G18" s="53"/>
      <c r="H18" s="21">
        <f t="shared" si="0"/>
        <v>4567</v>
      </c>
      <c r="I18" s="4"/>
      <c r="J18" s="4"/>
      <c r="K18" s="5" t="s">
        <v>13</v>
      </c>
      <c r="L18" s="4"/>
      <c r="M18" s="5"/>
    </row>
    <row r="19" spans="1:13" ht="12.75">
      <c r="A19" s="19" t="s">
        <v>118</v>
      </c>
      <c r="B19" s="20"/>
      <c r="C19" s="91">
        <v>4397</v>
      </c>
      <c r="D19" s="90">
        <v>1312</v>
      </c>
      <c r="E19" s="56">
        <v>3361</v>
      </c>
      <c r="F19" s="50"/>
      <c r="G19" s="53"/>
      <c r="H19" s="21">
        <f t="shared" si="0"/>
        <v>9070</v>
      </c>
      <c r="I19" s="4"/>
      <c r="J19" s="4"/>
      <c r="K19" s="5" t="s">
        <v>14</v>
      </c>
      <c r="L19" s="4"/>
      <c r="M19" s="4"/>
    </row>
    <row r="20" spans="1:13" ht="12.75">
      <c r="A20" s="19" t="s">
        <v>119</v>
      </c>
      <c r="B20" s="20"/>
      <c r="C20" s="91">
        <v>12475</v>
      </c>
      <c r="D20" s="90">
        <v>1404</v>
      </c>
      <c r="E20" s="56">
        <v>30622</v>
      </c>
      <c r="F20" s="50"/>
      <c r="G20" s="53"/>
      <c r="H20" s="21">
        <f t="shared" si="0"/>
        <v>44501</v>
      </c>
      <c r="I20" s="4"/>
      <c r="J20" s="4"/>
      <c r="K20" s="5" t="s">
        <v>15</v>
      </c>
      <c r="L20" s="4"/>
      <c r="M20" s="4"/>
    </row>
    <row r="21" spans="1:13" ht="11.25" customHeight="1">
      <c r="A21" s="19" t="s">
        <v>110</v>
      </c>
      <c r="B21" s="20"/>
      <c r="C21" s="91">
        <v>737</v>
      </c>
      <c r="D21" s="90">
        <v>133</v>
      </c>
      <c r="E21" s="56">
        <v>1140</v>
      </c>
      <c r="F21" s="50"/>
      <c r="G21" s="53"/>
      <c r="H21" s="21">
        <f t="shared" si="0"/>
        <v>2010</v>
      </c>
      <c r="I21" s="4"/>
      <c r="J21" s="4"/>
      <c r="K21" s="5" t="s">
        <v>17</v>
      </c>
      <c r="L21" s="4"/>
      <c r="M21" s="4"/>
    </row>
    <row r="22" spans="1:13" ht="12" customHeight="1">
      <c r="A22" s="19" t="s">
        <v>82</v>
      </c>
      <c r="B22" s="20"/>
      <c r="C22" s="91">
        <v>67</v>
      </c>
      <c r="D22" s="90">
        <v>113</v>
      </c>
      <c r="E22" s="56">
        <v>75</v>
      </c>
      <c r="F22" s="50"/>
      <c r="G22" s="53">
        <v>0</v>
      </c>
      <c r="H22" s="21">
        <f t="shared" si="0"/>
        <v>255</v>
      </c>
      <c r="I22" s="4"/>
      <c r="J22" s="4"/>
      <c r="K22" s="5" t="s">
        <v>16</v>
      </c>
      <c r="L22" s="4"/>
      <c r="M22" s="4"/>
    </row>
    <row r="23" spans="1:13" ht="14.25" customHeight="1" thickBot="1">
      <c r="A23" s="22" t="s">
        <v>1</v>
      </c>
      <c r="B23" s="23"/>
      <c r="C23" s="78">
        <f>SUM(C11:C22)</f>
        <v>170379</v>
      </c>
      <c r="D23" s="81">
        <f>SUM(D11:D22)</f>
        <v>41862</v>
      </c>
      <c r="E23" s="54">
        <f>SUM(E11:E22)</f>
        <v>219477</v>
      </c>
      <c r="F23" s="45">
        <f>SUM(F11:F22)</f>
        <v>0</v>
      </c>
      <c r="G23" s="54">
        <f>SUM(G11:G22)</f>
        <v>0</v>
      </c>
      <c r="H23" s="21">
        <f t="shared" si="0"/>
        <v>431718</v>
      </c>
      <c r="I23" s="4"/>
      <c r="J23" s="4"/>
      <c r="K23" s="4"/>
      <c r="L23" s="4"/>
      <c r="M23" s="4"/>
    </row>
    <row r="24" spans="1:13" ht="12.75">
      <c r="A24" s="16" t="s">
        <v>3</v>
      </c>
      <c r="B24" s="17"/>
      <c r="C24" s="79"/>
      <c r="D24" s="79"/>
      <c r="E24" s="55"/>
      <c r="F24" s="26"/>
      <c r="G24" s="55"/>
      <c r="H24" s="27"/>
      <c r="I24" s="4"/>
      <c r="J24" s="4"/>
      <c r="K24" s="4"/>
      <c r="L24" s="4"/>
      <c r="M24" s="4"/>
    </row>
    <row r="25" spans="1:13" ht="12.75">
      <c r="A25" s="19" t="s">
        <v>120</v>
      </c>
      <c r="B25" s="20"/>
      <c r="C25" s="91">
        <v>9986</v>
      </c>
      <c r="D25" s="91">
        <v>2248</v>
      </c>
      <c r="E25" s="56">
        <v>25939</v>
      </c>
      <c r="F25" s="44">
        <v>0</v>
      </c>
      <c r="G25" s="56">
        <v>0</v>
      </c>
      <c r="H25" s="24">
        <f aca="true" t="shared" si="1" ref="H25:H31">SUM(C25:G25)</f>
        <v>38173</v>
      </c>
      <c r="I25" s="4"/>
      <c r="J25" s="4"/>
      <c r="K25" s="4"/>
      <c r="L25" s="5" t="s">
        <v>20</v>
      </c>
      <c r="M25" s="4" t="s">
        <v>52</v>
      </c>
    </row>
    <row r="26" spans="1:13" ht="12.75">
      <c r="A26" s="19" t="s">
        <v>121</v>
      </c>
      <c r="B26" s="20"/>
      <c r="C26" s="91">
        <v>12294</v>
      </c>
      <c r="D26" s="91">
        <v>2867</v>
      </c>
      <c r="E26" s="56">
        <v>35525</v>
      </c>
      <c r="F26" s="44">
        <v>0</v>
      </c>
      <c r="G26" s="56">
        <v>0</v>
      </c>
      <c r="H26" s="24">
        <f t="shared" si="1"/>
        <v>50686</v>
      </c>
      <c r="I26" s="4"/>
      <c r="J26" s="4"/>
      <c r="K26" s="4"/>
      <c r="L26" s="5" t="s">
        <v>21</v>
      </c>
      <c r="M26" s="4"/>
    </row>
    <row r="27" spans="1:13" ht="12.75">
      <c r="A27" s="19" t="s">
        <v>118</v>
      </c>
      <c r="B27" s="20"/>
      <c r="C27" s="91">
        <v>509</v>
      </c>
      <c r="D27" s="91">
        <v>174</v>
      </c>
      <c r="E27" s="56">
        <v>1034</v>
      </c>
      <c r="F27" s="44">
        <v>0</v>
      </c>
      <c r="G27" s="56">
        <v>0</v>
      </c>
      <c r="H27" s="24">
        <f t="shared" si="1"/>
        <v>1717</v>
      </c>
      <c r="I27" s="4"/>
      <c r="J27" s="4"/>
      <c r="K27" s="4"/>
      <c r="L27" s="5" t="s">
        <v>14</v>
      </c>
      <c r="M27" s="4"/>
    </row>
    <row r="28" spans="1:13" ht="13.5" thickBot="1">
      <c r="A28" s="22" t="s">
        <v>1</v>
      </c>
      <c r="B28" s="85"/>
      <c r="C28" s="78">
        <f>SUM(C25:C27)</f>
        <v>22789</v>
      </c>
      <c r="D28" s="78">
        <f>SUM(D25:D27)</f>
        <v>5289</v>
      </c>
      <c r="E28" s="78">
        <f>SUM(E25:E27)</f>
        <v>62498</v>
      </c>
      <c r="F28" s="45">
        <f>SUM(F25:F27)</f>
        <v>0</v>
      </c>
      <c r="G28" s="54">
        <f>SUM(G25:G27)</f>
        <v>0</v>
      </c>
      <c r="H28" s="24">
        <f t="shared" si="1"/>
        <v>90576</v>
      </c>
      <c r="I28" s="4"/>
      <c r="J28" s="4"/>
      <c r="K28" s="4"/>
      <c r="L28" s="4"/>
      <c r="M28" s="4"/>
    </row>
    <row r="29" spans="1:13" ht="13.5" thickBot="1">
      <c r="A29" s="16" t="s">
        <v>59</v>
      </c>
      <c r="B29" s="23"/>
      <c r="C29" s="98"/>
      <c r="D29" s="82"/>
      <c r="E29" s="82"/>
      <c r="F29" s="87"/>
      <c r="G29" s="86"/>
      <c r="H29" s="29"/>
      <c r="I29" s="4"/>
      <c r="J29" s="4"/>
      <c r="K29" s="4"/>
      <c r="L29" s="4"/>
      <c r="M29" s="4"/>
    </row>
    <row r="30" spans="1:13" ht="12.75">
      <c r="A30" s="68" t="s">
        <v>122</v>
      </c>
      <c r="B30" s="28"/>
      <c r="C30" s="90">
        <v>10393</v>
      </c>
      <c r="D30" s="91">
        <v>1622</v>
      </c>
      <c r="E30" s="56">
        <v>14274</v>
      </c>
      <c r="F30" s="64"/>
      <c r="G30" s="57"/>
      <c r="H30" s="24">
        <f t="shared" si="1"/>
        <v>26289</v>
      </c>
      <c r="I30" s="4" t="s">
        <v>62</v>
      </c>
      <c r="J30" s="4"/>
      <c r="K30" s="4"/>
      <c r="L30" s="4"/>
      <c r="M30" s="4"/>
    </row>
    <row r="31" spans="1:13" ht="12.75" customHeight="1" hidden="1">
      <c r="A31" s="68" t="s">
        <v>97</v>
      </c>
      <c r="B31" s="20"/>
      <c r="C31" s="90"/>
      <c r="D31" s="91"/>
      <c r="E31" s="56"/>
      <c r="F31" s="64"/>
      <c r="G31" s="57"/>
      <c r="H31" s="24">
        <f t="shared" si="1"/>
        <v>0</v>
      </c>
      <c r="I31" s="4" t="s">
        <v>63</v>
      </c>
      <c r="J31" s="4"/>
      <c r="K31" s="4"/>
      <c r="L31" s="4"/>
      <c r="M31" s="4"/>
    </row>
    <row r="32" spans="1:13" ht="12.75" customHeight="1">
      <c r="A32" s="68" t="s">
        <v>123</v>
      </c>
      <c r="B32" s="20"/>
      <c r="C32" s="90">
        <v>11580</v>
      </c>
      <c r="D32" s="91">
        <v>5997</v>
      </c>
      <c r="E32" s="56">
        <v>17125</v>
      </c>
      <c r="F32" s="64"/>
      <c r="G32" s="57"/>
      <c r="H32" s="24">
        <f>SUM(C32:G32)</f>
        <v>34702</v>
      </c>
      <c r="I32" s="4" t="s">
        <v>64</v>
      </c>
      <c r="J32" s="4"/>
      <c r="K32" s="4"/>
      <c r="L32" s="4"/>
      <c r="M32" s="4"/>
    </row>
    <row r="33" spans="1:13" ht="12.75">
      <c r="A33" s="68" t="s">
        <v>124</v>
      </c>
      <c r="B33" s="20"/>
      <c r="C33" s="90">
        <v>19886</v>
      </c>
      <c r="D33" s="91">
        <v>5124</v>
      </c>
      <c r="E33" s="56">
        <v>25723</v>
      </c>
      <c r="F33" s="64"/>
      <c r="G33" s="57"/>
      <c r="H33" s="24">
        <f>SUM(C33:G33)</f>
        <v>50733</v>
      </c>
      <c r="I33" s="4" t="s">
        <v>65</v>
      </c>
      <c r="J33" s="4"/>
      <c r="K33" s="4"/>
      <c r="L33" s="4"/>
      <c r="M33" s="4"/>
    </row>
    <row r="34" spans="1:19" ht="12.75" customHeight="1" hidden="1">
      <c r="A34" s="68" t="s">
        <v>98</v>
      </c>
      <c r="B34" s="20"/>
      <c r="C34" s="90"/>
      <c r="D34" s="91"/>
      <c r="E34" s="56"/>
      <c r="F34" s="64"/>
      <c r="G34" s="57"/>
      <c r="H34" s="24">
        <f>SUM(C34:G34)</f>
        <v>0</v>
      </c>
      <c r="I34" s="4" t="s">
        <v>66</v>
      </c>
      <c r="J34" s="4"/>
      <c r="K34" s="4"/>
      <c r="L34" s="4"/>
      <c r="M34" s="4"/>
      <c r="S34" s="1" t="s">
        <v>52</v>
      </c>
    </row>
    <row r="35" spans="1:13" ht="12.75">
      <c r="A35" s="68" t="s">
        <v>125</v>
      </c>
      <c r="B35" s="20"/>
      <c r="C35" s="90">
        <v>11733</v>
      </c>
      <c r="D35" s="91">
        <v>5399</v>
      </c>
      <c r="E35" s="56">
        <v>13890</v>
      </c>
      <c r="F35" s="64"/>
      <c r="G35" s="57"/>
      <c r="H35" s="24">
        <f>SUM(C35:G35)</f>
        <v>31022</v>
      </c>
      <c r="I35" s="4" t="s">
        <v>112</v>
      </c>
      <c r="J35" s="4"/>
      <c r="K35" s="4"/>
      <c r="L35" s="4"/>
      <c r="M35" s="4"/>
    </row>
    <row r="36" spans="1:13" s="7" customFormat="1" ht="14.25" customHeight="1" hidden="1">
      <c r="A36" s="69" t="s">
        <v>99</v>
      </c>
      <c r="B36" s="30"/>
      <c r="C36" s="90"/>
      <c r="D36" s="91"/>
      <c r="E36" s="56"/>
      <c r="F36" s="64"/>
      <c r="G36" s="57"/>
      <c r="H36" s="24">
        <f>SUM(C36:E36)</f>
        <v>0</v>
      </c>
      <c r="I36" s="6" t="s">
        <v>47</v>
      </c>
      <c r="J36" s="6"/>
      <c r="K36" s="6"/>
      <c r="L36" s="6"/>
      <c r="M36" s="6"/>
    </row>
    <row r="37" spans="1:13" ht="12.75">
      <c r="A37" s="68" t="s">
        <v>114</v>
      </c>
      <c r="B37" s="20"/>
      <c r="C37" s="90">
        <v>6780</v>
      </c>
      <c r="D37" s="91">
        <v>1942</v>
      </c>
      <c r="E37" s="56">
        <v>6986</v>
      </c>
      <c r="F37" s="64"/>
      <c r="G37" s="57"/>
      <c r="H37" s="24">
        <f aca="true" t="shared" si="2" ref="H37:H57">SUM(C37:G37)</f>
        <v>15708</v>
      </c>
      <c r="I37" s="4" t="s">
        <v>10</v>
      </c>
      <c r="J37" s="4"/>
      <c r="K37" s="4"/>
      <c r="L37" s="4"/>
      <c r="M37" s="4"/>
    </row>
    <row r="38" spans="1:13" ht="12" customHeight="1">
      <c r="A38" s="68" t="s">
        <v>115</v>
      </c>
      <c r="B38" s="20"/>
      <c r="C38" s="90">
        <v>26282</v>
      </c>
      <c r="D38" s="91">
        <v>1844</v>
      </c>
      <c r="E38" s="56">
        <v>23397</v>
      </c>
      <c r="F38" s="64"/>
      <c r="G38" s="57"/>
      <c r="H38" s="24">
        <f>SUM(C38:G38)</f>
        <v>51523</v>
      </c>
      <c r="I38" s="4" t="s">
        <v>11</v>
      </c>
      <c r="J38" s="4"/>
      <c r="K38" s="4"/>
      <c r="L38" s="4"/>
      <c r="M38" s="4"/>
    </row>
    <row r="39" spans="1:13" ht="12.75" customHeight="1" hidden="1">
      <c r="A39" s="68" t="s">
        <v>100</v>
      </c>
      <c r="B39" s="20"/>
      <c r="C39" s="90"/>
      <c r="D39" s="91"/>
      <c r="E39" s="56"/>
      <c r="F39" s="64">
        <v>0</v>
      </c>
      <c r="G39" s="57">
        <v>0</v>
      </c>
      <c r="H39" s="24">
        <f t="shared" si="2"/>
        <v>0</v>
      </c>
      <c r="I39" s="4"/>
      <c r="J39" s="4" t="s">
        <v>11</v>
      </c>
      <c r="K39" s="4"/>
      <c r="L39" s="4"/>
      <c r="M39" s="4"/>
    </row>
    <row r="40" spans="1:13" ht="12.75">
      <c r="A40" s="68" t="s">
        <v>116</v>
      </c>
      <c r="B40" s="23"/>
      <c r="C40" s="90">
        <v>11942</v>
      </c>
      <c r="D40" s="91">
        <v>3096</v>
      </c>
      <c r="E40" s="56">
        <v>15896</v>
      </c>
      <c r="F40" s="64"/>
      <c r="G40" s="57"/>
      <c r="H40" s="24">
        <f t="shared" si="2"/>
        <v>30934</v>
      </c>
      <c r="I40" s="4" t="s">
        <v>12</v>
      </c>
      <c r="J40" s="4"/>
      <c r="K40" s="4"/>
      <c r="L40" s="4"/>
      <c r="M40" s="4"/>
    </row>
    <row r="41" spans="1:13" ht="12.75">
      <c r="A41" s="68" t="s">
        <v>126</v>
      </c>
      <c r="B41" s="20"/>
      <c r="C41" s="90">
        <v>22094</v>
      </c>
      <c r="D41" s="91">
        <v>1836</v>
      </c>
      <c r="E41" s="56">
        <v>21285</v>
      </c>
      <c r="F41" s="64"/>
      <c r="G41" s="57"/>
      <c r="H41" s="24">
        <f t="shared" si="2"/>
        <v>45215</v>
      </c>
      <c r="I41" s="4" t="s">
        <v>67</v>
      </c>
      <c r="J41" s="4"/>
      <c r="K41" s="4"/>
      <c r="L41" s="4"/>
      <c r="M41" s="4"/>
    </row>
    <row r="42" spans="1:13" ht="12.75">
      <c r="A42" s="68" t="s">
        <v>117</v>
      </c>
      <c r="B42" s="20"/>
      <c r="C42" s="90">
        <v>1282</v>
      </c>
      <c r="D42" s="91">
        <v>140</v>
      </c>
      <c r="E42" s="56">
        <v>3125</v>
      </c>
      <c r="F42" s="64"/>
      <c r="G42" s="57"/>
      <c r="H42" s="24">
        <f t="shared" si="2"/>
        <v>4547</v>
      </c>
      <c r="I42" s="4" t="s">
        <v>13</v>
      </c>
      <c r="J42" s="4"/>
      <c r="K42" s="4"/>
      <c r="L42" s="4"/>
      <c r="M42" s="4"/>
    </row>
    <row r="43" spans="1:13" ht="12.75">
      <c r="A43" s="68" t="s">
        <v>127</v>
      </c>
      <c r="B43" s="20"/>
      <c r="C43" s="90">
        <v>23188</v>
      </c>
      <c r="D43" s="91">
        <v>10536</v>
      </c>
      <c r="E43" s="56">
        <v>25856</v>
      </c>
      <c r="F43" s="64"/>
      <c r="G43" s="57"/>
      <c r="H43" s="24">
        <f t="shared" si="2"/>
        <v>59580</v>
      </c>
      <c r="I43" s="4" t="s">
        <v>68</v>
      </c>
      <c r="J43" s="4"/>
      <c r="K43" s="4"/>
      <c r="L43" s="4"/>
      <c r="M43" s="4"/>
    </row>
    <row r="44" spans="1:13" ht="12.75">
      <c r="A44" s="68" t="s">
        <v>128</v>
      </c>
      <c r="B44" s="20"/>
      <c r="C44" s="90">
        <v>5691</v>
      </c>
      <c r="D44" s="91">
        <v>1830</v>
      </c>
      <c r="E44" s="56">
        <v>13650</v>
      </c>
      <c r="F44" s="64">
        <v>0</v>
      </c>
      <c r="G44" s="57"/>
      <c r="H44" s="24">
        <f t="shared" si="2"/>
        <v>21171</v>
      </c>
      <c r="I44" s="4"/>
      <c r="J44" s="4" t="s">
        <v>68</v>
      </c>
      <c r="K44" s="4"/>
      <c r="L44" s="4"/>
      <c r="M44" s="4"/>
    </row>
    <row r="45" spans="1:13" ht="12.75" customHeight="1">
      <c r="A45" s="68" t="s">
        <v>101</v>
      </c>
      <c r="B45" s="20"/>
      <c r="C45" s="90">
        <v>4495</v>
      </c>
      <c r="D45" s="91">
        <v>433</v>
      </c>
      <c r="E45" s="56">
        <v>3274</v>
      </c>
      <c r="F45" s="64"/>
      <c r="G45" s="57"/>
      <c r="H45" s="24">
        <f t="shared" si="2"/>
        <v>8202</v>
      </c>
      <c r="I45" s="4" t="s">
        <v>69</v>
      </c>
      <c r="J45" s="4"/>
      <c r="K45" s="4"/>
      <c r="L45" s="4"/>
      <c r="M45" s="4"/>
    </row>
    <row r="46" spans="1:13" ht="12.75" customHeight="1" hidden="1">
      <c r="A46" s="68" t="s">
        <v>102</v>
      </c>
      <c r="B46" s="20"/>
      <c r="C46" s="90"/>
      <c r="D46" s="91"/>
      <c r="E46" s="56"/>
      <c r="F46" s="64"/>
      <c r="G46" s="57"/>
      <c r="H46" s="24">
        <f t="shared" si="2"/>
        <v>0</v>
      </c>
      <c r="I46" s="4" t="s">
        <v>70</v>
      </c>
      <c r="J46" s="4"/>
      <c r="K46" s="4"/>
      <c r="L46" s="4"/>
      <c r="M46" s="4"/>
    </row>
    <row r="47" spans="1:13" ht="14.25" customHeight="1">
      <c r="A47" s="68" t="s">
        <v>105</v>
      </c>
      <c r="B47" s="20"/>
      <c r="C47" s="90">
        <v>1066</v>
      </c>
      <c r="D47" s="90">
        <v>2</v>
      </c>
      <c r="E47" s="57">
        <v>3</v>
      </c>
      <c r="F47" s="51">
        <v>222</v>
      </c>
      <c r="G47" s="51">
        <v>222</v>
      </c>
      <c r="H47" s="24">
        <f>C47+D47+E47</f>
        <v>1071</v>
      </c>
      <c r="I47" s="4" t="s">
        <v>106</v>
      </c>
      <c r="K47" s="4"/>
      <c r="L47" s="4"/>
      <c r="M47" s="4"/>
    </row>
    <row r="48" spans="1:13" ht="12.75">
      <c r="A48" s="68" t="s">
        <v>129</v>
      </c>
      <c r="B48" s="20"/>
      <c r="C48" s="90">
        <v>4400</v>
      </c>
      <c r="D48" s="91">
        <v>1281</v>
      </c>
      <c r="E48" s="56">
        <v>3326</v>
      </c>
      <c r="F48" s="64"/>
      <c r="G48" s="57"/>
      <c r="H48" s="24">
        <f t="shared" si="2"/>
        <v>9007</v>
      </c>
      <c r="I48" s="4" t="s">
        <v>14</v>
      </c>
      <c r="J48" s="4"/>
      <c r="K48" s="4"/>
      <c r="L48" s="4"/>
      <c r="M48" s="4"/>
    </row>
    <row r="49" spans="1:13" ht="12.75">
      <c r="A49" s="68" t="s">
        <v>130</v>
      </c>
      <c r="B49" s="20"/>
      <c r="C49" s="90">
        <v>615</v>
      </c>
      <c r="D49" s="91">
        <v>211</v>
      </c>
      <c r="E49" s="56">
        <v>1379</v>
      </c>
      <c r="F49" s="64">
        <v>0</v>
      </c>
      <c r="G49" s="57"/>
      <c r="H49" s="24">
        <f t="shared" si="2"/>
        <v>2205</v>
      </c>
      <c r="I49" s="4"/>
      <c r="J49" s="4" t="s">
        <v>14</v>
      </c>
      <c r="K49" s="4"/>
      <c r="L49" s="4"/>
      <c r="M49" s="4"/>
    </row>
    <row r="50" spans="1:13" ht="12.75">
      <c r="A50" s="68" t="s">
        <v>119</v>
      </c>
      <c r="B50" s="20"/>
      <c r="C50" s="90">
        <v>11129</v>
      </c>
      <c r="D50" s="91">
        <v>1076</v>
      </c>
      <c r="E50" s="56">
        <v>27804</v>
      </c>
      <c r="F50" s="64"/>
      <c r="G50" s="57"/>
      <c r="H50" s="24">
        <f t="shared" si="2"/>
        <v>40009</v>
      </c>
      <c r="I50" s="4" t="s">
        <v>15</v>
      </c>
      <c r="J50" s="4"/>
      <c r="K50" s="4"/>
      <c r="L50" s="4"/>
      <c r="M50" s="4"/>
    </row>
    <row r="51" spans="1:13" ht="12.75">
      <c r="A51" s="68" t="s">
        <v>82</v>
      </c>
      <c r="B51" s="20"/>
      <c r="C51" s="90">
        <v>66</v>
      </c>
      <c r="D51" s="91">
        <v>106</v>
      </c>
      <c r="E51" s="56">
        <v>91</v>
      </c>
      <c r="F51" s="64"/>
      <c r="G51" s="57"/>
      <c r="H51" s="24">
        <f t="shared" si="2"/>
        <v>263</v>
      </c>
      <c r="I51" s="5" t="s">
        <v>16</v>
      </c>
      <c r="J51" s="4"/>
      <c r="K51" s="4"/>
      <c r="L51" s="4"/>
      <c r="M51" s="4"/>
    </row>
    <row r="52" spans="1:13" ht="12.75">
      <c r="A52" s="70" t="s">
        <v>110</v>
      </c>
      <c r="B52" s="20"/>
      <c r="C52" s="90">
        <v>1483</v>
      </c>
      <c r="D52" s="91">
        <v>186</v>
      </c>
      <c r="E52" s="56">
        <v>2163</v>
      </c>
      <c r="F52" s="64"/>
      <c r="G52" s="57"/>
      <c r="H52" s="24">
        <f t="shared" si="2"/>
        <v>3832</v>
      </c>
      <c r="I52" s="5" t="s">
        <v>17</v>
      </c>
      <c r="J52" s="4"/>
      <c r="K52" s="4"/>
      <c r="L52" s="4"/>
      <c r="M52" s="4"/>
    </row>
    <row r="53" spans="1:13" ht="12.75">
      <c r="A53" s="68" t="s">
        <v>83</v>
      </c>
      <c r="B53" s="20"/>
      <c r="C53" s="90">
        <v>8121</v>
      </c>
      <c r="D53" s="91">
        <v>1030</v>
      </c>
      <c r="E53" s="56">
        <v>7470</v>
      </c>
      <c r="F53" s="50"/>
      <c r="G53" s="57"/>
      <c r="H53" s="24">
        <f>SUM(C53:G53)</f>
        <v>16621</v>
      </c>
      <c r="I53" s="4" t="s">
        <v>77</v>
      </c>
      <c r="J53" s="4"/>
      <c r="K53" s="4"/>
      <c r="L53" s="4"/>
      <c r="M53" s="4"/>
    </row>
    <row r="54" spans="1:13" ht="12.75">
      <c r="A54" s="68" t="s">
        <v>95</v>
      </c>
      <c r="B54" s="20"/>
      <c r="C54" s="90">
        <v>115</v>
      </c>
      <c r="D54" s="91">
        <v>64</v>
      </c>
      <c r="E54" s="56">
        <v>1607</v>
      </c>
      <c r="F54" s="50">
        <v>0</v>
      </c>
      <c r="G54" s="57">
        <v>0</v>
      </c>
      <c r="H54" s="24">
        <f>SUM(C54:G54)</f>
        <v>1786</v>
      </c>
      <c r="I54" s="4"/>
      <c r="J54" s="4" t="s">
        <v>77</v>
      </c>
      <c r="K54" s="4"/>
      <c r="L54" s="4"/>
      <c r="M54" s="4"/>
    </row>
    <row r="55" spans="1:13" ht="12.75">
      <c r="A55" s="68" t="s">
        <v>131</v>
      </c>
      <c r="B55" s="20"/>
      <c r="C55" s="90">
        <v>5264</v>
      </c>
      <c r="D55" s="91">
        <v>1559</v>
      </c>
      <c r="E55" s="56">
        <v>13375</v>
      </c>
      <c r="F55" s="64">
        <v>0</v>
      </c>
      <c r="G55" s="57"/>
      <c r="H55" s="24">
        <f t="shared" si="2"/>
        <v>20198</v>
      </c>
      <c r="I55" s="4"/>
      <c r="J55" s="4" t="s">
        <v>71</v>
      </c>
      <c r="K55" s="4"/>
      <c r="L55" s="4"/>
      <c r="M55" s="4"/>
    </row>
    <row r="56" spans="1:13" ht="12.75">
      <c r="A56" s="68" t="s">
        <v>132</v>
      </c>
      <c r="B56" s="20"/>
      <c r="C56" s="90">
        <v>15054</v>
      </c>
      <c r="D56" s="91">
        <v>2854</v>
      </c>
      <c r="E56" s="56">
        <v>42702</v>
      </c>
      <c r="F56" s="64">
        <v>0</v>
      </c>
      <c r="G56" s="57"/>
      <c r="H56" s="24">
        <f t="shared" si="2"/>
        <v>60610</v>
      </c>
      <c r="I56" s="4"/>
      <c r="J56" s="4" t="s">
        <v>72</v>
      </c>
      <c r="K56" s="4"/>
      <c r="L56" s="4"/>
      <c r="M56" s="4"/>
    </row>
    <row r="57" spans="1:13" s="94" customFormat="1" ht="12.75" customHeight="1" hidden="1">
      <c r="A57" s="88" t="s">
        <v>133</v>
      </c>
      <c r="B57" s="89"/>
      <c r="C57" s="90"/>
      <c r="D57" s="91"/>
      <c r="E57" s="91"/>
      <c r="F57" s="92">
        <v>0</v>
      </c>
      <c r="G57" s="90"/>
      <c r="H57" s="93">
        <f t="shared" si="2"/>
        <v>0</v>
      </c>
      <c r="I57" s="5"/>
      <c r="J57" s="5" t="s">
        <v>73</v>
      </c>
      <c r="K57" s="5"/>
      <c r="L57" s="5"/>
      <c r="M57" s="5"/>
    </row>
    <row r="58" spans="1:14" ht="12.75">
      <c r="A58" s="68" t="s">
        <v>134</v>
      </c>
      <c r="B58" s="20"/>
      <c r="C58" s="90">
        <v>701</v>
      </c>
      <c r="D58" s="91">
        <v>35</v>
      </c>
      <c r="E58" s="56">
        <v>681</v>
      </c>
      <c r="F58" s="50"/>
      <c r="G58" s="57"/>
      <c r="H58" s="24">
        <f>SUM(C58:G58)</f>
        <v>1417</v>
      </c>
      <c r="I58" s="4"/>
      <c r="J58" s="4"/>
      <c r="K58" s="4"/>
      <c r="L58" s="4"/>
      <c r="M58" s="4"/>
      <c r="N58" s="4" t="s">
        <v>11</v>
      </c>
    </row>
    <row r="59" spans="1:14" s="67" customFormat="1" ht="12.75">
      <c r="A59" s="68" t="s">
        <v>135</v>
      </c>
      <c r="B59" s="63"/>
      <c r="C59" s="99">
        <v>1248</v>
      </c>
      <c r="D59" s="91">
        <v>670</v>
      </c>
      <c r="E59" s="56">
        <v>1783</v>
      </c>
      <c r="F59" s="64"/>
      <c r="G59" s="65">
        <v>0</v>
      </c>
      <c r="H59" s="24">
        <f>SUM(C59:G59)</f>
        <v>3701</v>
      </c>
      <c r="I59" s="66"/>
      <c r="J59" s="66"/>
      <c r="K59" s="66"/>
      <c r="L59" s="66"/>
      <c r="M59" s="66"/>
      <c r="N59" s="66" t="s">
        <v>64</v>
      </c>
    </row>
    <row r="60" spans="1:14" s="67" customFormat="1" ht="13.5" customHeight="1" hidden="1">
      <c r="A60" s="68" t="s">
        <v>108</v>
      </c>
      <c r="B60" s="63"/>
      <c r="C60" s="99">
        <v>0</v>
      </c>
      <c r="D60" s="91">
        <v>0</v>
      </c>
      <c r="E60" s="56">
        <v>0</v>
      </c>
      <c r="F60" s="64"/>
      <c r="G60" s="65"/>
      <c r="H60" s="24">
        <f>SUM(C60:G60)</f>
        <v>0</v>
      </c>
      <c r="I60" s="4" t="s">
        <v>109</v>
      </c>
      <c r="J60" s="66"/>
      <c r="K60" s="66"/>
      <c r="L60" s="66"/>
      <c r="M60" s="66"/>
      <c r="N60" s="66"/>
    </row>
    <row r="61" spans="1:13" ht="13.5" thickBot="1">
      <c r="A61" s="71" t="s">
        <v>57</v>
      </c>
      <c r="B61" s="33"/>
      <c r="C61" s="100">
        <f>SUM(C58:C59)</f>
        <v>1949</v>
      </c>
      <c r="D61" s="80">
        <v>705</v>
      </c>
      <c r="E61" s="80">
        <f>SUM(E58:E59)</f>
        <v>2464</v>
      </c>
      <c r="F61" s="73">
        <f>SUM(F59)</f>
        <v>0</v>
      </c>
      <c r="G61" s="72">
        <f>SUM(G58:G59)</f>
        <v>0</v>
      </c>
      <c r="H61" s="34">
        <f>SUM(C61:G61)</f>
        <v>5118</v>
      </c>
      <c r="I61" s="4"/>
      <c r="J61" s="4"/>
      <c r="K61" s="4"/>
      <c r="L61" s="4"/>
      <c r="M61" s="4"/>
    </row>
    <row r="62" spans="1:13" ht="12.75">
      <c r="A62" s="22" t="s">
        <v>53</v>
      </c>
      <c r="B62" s="23"/>
      <c r="C62" s="81">
        <f>SUM(C30:C43)+C45+C47+C48+C50+C51+C52+C53+C58+C59+C60</f>
        <v>177869</v>
      </c>
      <c r="D62" s="81">
        <f>SUM(D30:D43)+D45+D47+D48+D50+D51+D52+D53+D58+D59+D60</f>
        <v>42355</v>
      </c>
      <c r="E62" s="81">
        <f>SUM(E30:E43)+E45+E47+E48+E50+E51+E52+E53+E58+E59+E60</f>
        <v>214152</v>
      </c>
      <c r="F62" s="46">
        <f>SUM(F30:F43)+F45+F46+F48+F50+F51+F52</f>
        <v>0</v>
      </c>
      <c r="G62" s="58">
        <f>SUM(G30:G43)+G45+G46+G48+G50+G51+G52</f>
        <v>0</v>
      </c>
      <c r="H62" s="24">
        <f>SUM(C62:G62)</f>
        <v>434376</v>
      </c>
      <c r="I62" s="4"/>
      <c r="J62" s="4"/>
      <c r="K62" s="4"/>
      <c r="L62" s="4"/>
      <c r="M62" s="4"/>
    </row>
    <row r="63" spans="1:13" ht="12.75">
      <c r="A63" s="22" t="s">
        <v>54</v>
      </c>
      <c r="B63" s="23"/>
      <c r="C63" s="81">
        <f>SUM(C44+C49+C55+C56+C57+C54)</f>
        <v>26739</v>
      </c>
      <c r="D63" s="81">
        <f>SUM(D44+D49+D55+D56+D57+D54)</f>
        <v>6518</v>
      </c>
      <c r="E63" s="81">
        <f>SUM(E44+E49+E55+E56+E57+E54)</f>
        <v>72713</v>
      </c>
      <c r="F63" s="46">
        <f>SUM(F44+F47+F49+F55+F56+F57)</f>
        <v>222</v>
      </c>
      <c r="G63" s="58">
        <f>SUM(G44+G47+G49+G55+G56+G57)</f>
        <v>222</v>
      </c>
      <c r="H63" s="24">
        <f>C63+D63+E63</f>
        <v>105970</v>
      </c>
      <c r="I63" s="4"/>
      <c r="J63" s="4"/>
      <c r="K63" s="4"/>
      <c r="L63" s="4"/>
      <c r="M63" s="4"/>
    </row>
    <row r="64" spans="1:13" ht="13.5" thickBot="1">
      <c r="A64" s="32" t="s">
        <v>0</v>
      </c>
      <c r="B64" s="33"/>
      <c r="C64" s="80">
        <f aca="true" t="shared" si="3" ref="C64:H64">SUM(C62:C63)</f>
        <v>204608</v>
      </c>
      <c r="D64" s="80">
        <f t="shared" si="3"/>
        <v>48873</v>
      </c>
      <c r="E64" s="80">
        <f t="shared" si="3"/>
        <v>286865</v>
      </c>
      <c r="F64" s="47">
        <f t="shared" si="3"/>
        <v>222</v>
      </c>
      <c r="G64" s="59">
        <f t="shared" si="3"/>
        <v>222</v>
      </c>
      <c r="H64" s="34">
        <f t="shared" si="3"/>
        <v>540346</v>
      </c>
      <c r="I64" s="4"/>
      <c r="J64" s="4"/>
      <c r="K64" s="4"/>
      <c r="L64" s="4"/>
      <c r="M64" s="4"/>
    </row>
    <row r="65" spans="1:13" ht="12.75">
      <c r="A65" s="16" t="s">
        <v>55</v>
      </c>
      <c r="B65" s="17"/>
      <c r="C65" s="82"/>
      <c r="D65" s="82"/>
      <c r="E65" s="82"/>
      <c r="F65" s="27"/>
      <c r="G65" s="60"/>
      <c r="H65" s="27"/>
      <c r="I65" s="4"/>
      <c r="J65" s="4"/>
      <c r="K65" s="4"/>
      <c r="L65" s="4"/>
      <c r="M65" s="4"/>
    </row>
    <row r="66" spans="1:13" ht="12.75">
      <c r="A66" s="19" t="s">
        <v>136</v>
      </c>
      <c r="B66" s="20"/>
      <c r="C66" s="91">
        <v>24084</v>
      </c>
      <c r="D66" s="91">
        <v>3374</v>
      </c>
      <c r="E66" s="56">
        <v>34542</v>
      </c>
      <c r="F66" s="44"/>
      <c r="G66" s="57"/>
      <c r="H66" s="24">
        <f>SUM(C66:G66)</f>
        <v>62000</v>
      </c>
      <c r="I66" s="4"/>
      <c r="J66" s="4"/>
      <c r="K66" s="4"/>
      <c r="L66" s="4"/>
      <c r="M66" s="4" t="s">
        <v>74</v>
      </c>
    </row>
    <row r="67" spans="1:13" ht="12.75">
      <c r="A67" s="19" t="s">
        <v>137</v>
      </c>
      <c r="B67" s="20"/>
      <c r="C67" s="91">
        <v>47946</v>
      </c>
      <c r="D67" s="91">
        <v>12039</v>
      </c>
      <c r="E67" s="56">
        <v>66198</v>
      </c>
      <c r="F67" s="44"/>
      <c r="G67" s="57"/>
      <c r="H67" s="24">
        <f aca="true" t="shared" si="4" ref="H67:H73">SUM(C67:G67)</f>
        <v>126183</v>
      </c>
      <c r="I67" s="4"/>
      <c r="J67" s="4"/>
      <c r="K67" s="4"/>
      <c r="L67" s="4"/>
      <c r="M67" s="4" t="s">
        <v>75</v>
      </c>
    </row>
    <row r="68" spans="1:13" ht="12.75">
      <c r="A68" s="19" t="s">
        <v>138</v>
      </c>
      <c r="B68" s="20"/>
      <c r="C68" s="91">
        <v>34087</v>
      </c>
      <c r="D68" s="91">
        <v>10625</v>
      </c>
      <c r="E68" s="56">
        <v>46801</v>
      </c>
      <c r="F68" s="44"/>
      <c r="G68" s="57"/>
      <c r="H68" s="24">
        <f t="shared" si="4"/>
        <v>91513</v>
      </c>
      <c r="I68" s="4"/>
      <c r="J68" s="4"/>
      <c r="K68" s="4"/>
      <c r="L68" s="4"/>
      <c r="M68" s="4" t="s">
        <v>76</v>
      </c>
    </row>
    <row r="69" spans="1:13" ht="12.75">
      <c r="A69" s="19" t="s">
        <v>118</v>
      </c>
      <c r="B69" s="20"/>
      <c r="C69" s="91">
        <v>1844</v>
      </c>
      <c r="D69" s="91">
        <v>596</v>
      </c>
      <c r="E69" s="56">
        <v>1330</v>
      </c>
      <c r="F69" s="44"/>
      <c r="G69" s="57"/>
      <c r="H69" s="24">
        <f t="shared" si="4"/>
        <v>3770</v>
      </c>
      <c r="I69" s="4"/>
      <c r="J69" s="4"/>
      <c r="K69" s="4"/>
      <c r="L69" s="4"/>
      <c r="M69" s="4" t="s">
        <v>14</v>
      </c>
    </row>
    <row r="70" spans="1:13" ht="12.75">
      <c r="A70" s="19" t="s">
        <v>93</v>
      </c>
      <c r="B70" s="20"/>
      <c r="C70" s="91">
        <v>13</v>
      </c>
      <c r="D70" s="91">
        <v>0</v>
      </c>
      <c r="E70" s="56">
        <v>8</v>
      </c>
      <c r="F70" s="44"/>
      <c r="G70" s="56"/>
      <c r="H70" s="24">
        <f t="shared" si="4"/>
        <v>21</v>
      </c>
      <c r="I70" s="4"/>
      <c r="J70" s="4"/>
      <c r="K70" s="4"/>
      <c r="L70" s="4"/>
      <c r="M70" s="4" t="s">
        <v>77</v>
      </c>
    </row>
    <row r="71" spans="1:13" ht="12.75">
      <c r="A71" s="19" t="s">
        <v>117</v>
      </c>
      <c r="B71" s="20"/>
      <c r="C71" s="91">
        <v>830</v>
      </c>
      <c r="D71" s="91">
        <v>93</v>
      </c>
      <c r="E71" s="56">
        <v>1518</v>
      </c>
      <c r="F71" s="44">
        <v>0</v>
      </c>
      <c r="G71" s="56"/>
      <c r="H71" s="24">
        <f t="shared" si="4"/>
        <v>2441</v>
      </c>
      <c r="I71" s="4"/>
      <c r="J71" s="4"/>
      <c r="K71" s="4"/>
      <c r="L71" s="4"/>
      <c r="M71" s="4" t="s">
        <v>13</v>
      </c>
    </row>
    <row r="72" spans="1:13" ht="13.5" customHeight="1">
      <c r="A72" s="19" t="s">
        <v>82</v>
      </c>
      <c r="B72" s="20"/>
      <c r="C72" s="91">
        <v>26</v>
      </c>
      <c r="D72" s="91">
        <v>42</v>
      </c>
      <c r="E72" s="56">
        <v>50</v>
      </c>
      <c r="F72" s="44">
        <v>0</v>
      </c>
      <c r="G72" s="56"/>
      <c r="H72" s="24">
        <f t="shared" si="4"/>
        <v>118</v>
      </c>
      <c r="I72" s="4"/>
      <c r="J72" s="4"/>
      <c r="K72" s="4"/>
      <c r="L72" s="4"/>
      <c r="M72" s="5" t="s">
        <v>16</v>
      </c>
    </row>
    <row r="73" spans="1:13" ht="13.5" customHeight="1">
      <c r="A73" s="31" t="s">
        <v>110</v>
      </c>
      <c r="B73" s="20"/>
      <c r="C73" s="91">
        <v>406</v>
      </c>
      <c r="D73" s="91">
        <v>30</v>
      </c>
      <c r="E73" s="56">
        <v>521</v>
      </c>
      <c r="F73" s="44"/>
      <c r="G73" s="56"/>
      <c r="H73" s="24">
        <f t="shared" si="4"/>
        <v>957</v>
      </c>
      <c r="I73" s="4"/>
      <c r="J73" s="4"/>
      <c r="K73" s="4"/>
      <c r="L73" s="4"/>
      <c r="M73" s="5" t="s">
        <v>17</v>
      </c>
    </row>
    <row r="74" spans="1:13" ht="12.75">
      <c r="A74" s="19" t="s">
        <v>107</v>
      </c>
      <c r="B74" s="20"/>
      <c r="C74" s="91">
        <v>495</v>
      </c>
      <c r="D74" s="90">
        <v>0</v>
      </c>
      <c r="E74" s="57">
        <v>3</v>
      </c>
      <c r="F74" s="51"/>
      <c r="G74" s="57"/>
      <c r="H74" s="24">
        <f>SUM(C74:G74)</f>
        <v>498</v>
      </c>
      <c r="J74" s="4"/>
      <c r="K74" s="4"/>
      <c r="L74" s="4"/>
      <c r="M74" s="4" t="s">
        <v>106</v>
      </c>
    </row>
    <row r="75" spans="1:13" ht="13.5" thickBot="1">
      <c r="A75" s="32" t="s">
        <v>56</v>
      </c>
      <c r="B75" s="33"/>
      <c r="C75" s="80">
        <f aca="true" t="shared" si="5" ref="C75:H75">SUM(C66:C74)</f>
        <v>109731</v>
      </c>
      <c r="D75" s="80">
        <f t="shared" si="5"/>
        <v>26799</v>
      </c>
      <c r="E75" s="80">
        <f t="shared" si="5"/>
        <v>150971</v>
      </c>
      <c r="F75" s="47">
        <f t="shared" si="5"/>
        <v>0</v>
      </c>
      <c r="G75" s="47">
        <f t="shared" si="5"/>
        <v>0</v>
      </c>
      <c r="H75" s="59">
        <f t="shared" si="5"/>
        <v>287501</v>
      </c>
      <c r="I75" s="4"/>
      <c r="J75" s="4"/>
      <c r="K75" s="4"/>
      <c r="L75" s="4"/>
      <c r="M75" s="4"/>
    </row>
    <row r="76" spans="1:13" ht="12.75">
      <c r="A76" s="36"/>
      <c r="B76" s="36"/>
      <c r="C76" s="101"/>
      <c r="D76" s="101"/>
      <c r="E76" s="62"/>
      <c r="F76" s="62"/>
      <c r="G76" s="62"/>
      <c r="H76" s="62"/>
      <c r="I76" s="4"/>
      <c r="J76" s="4"/>
      <c r="K76" s="4"/>
      <c r="L76" s="4"/>
      <c r="M76" s="4"/>
    </row>
    <row r="77" spans="1:13" ht="12.75">
      <c r="A77" s="36"/>
      <c r="B77" s="36"/>
      <c r="C77" s="101"/>
      <c r="D77" s="101"/>
      <c r="E77" s="62"/>
      <c r="F77" s="62"/>
      <c r="G77" s="62"/>
      <c r="H77" s="62"/>
      <c r="I77" s="4"/>
      <c r="J77" s="4"/>
      <c r="K77" s="4"/>
      <c r="L77" s="4"/>
      <c r="M77" s="4"/>
    </row>
    <row r="78" spans="1:13" ht="12.75">
      <c r="A78" s="36"/>
      <c r="B78" s="36"/>
      <c r="C78" s="101"/>
      <c r="D78" s="101"/>
      <c r="E78" s="62"/>
      <c r="F78" s="62"/>
      <c r="G78" s="62"/>
      <c r="H78" s="62"/>
      <c r="I78" s="4"/>
      <c r="J78" s="4"/>
      <c r="K78" s="3"/>
      <c r="L78" s="4"/>
      <c r="M78" s="4"/>
    </row>
    <row r="79" spans="1:13" ht="12.75">
      <c r="A79" s="36"/>
      <c r="B79" s="36"/>
      <c r="C79" s="101"/>
      <c r="D79" s="101"/>
      <c r="E79" s="62"/>
      <c r="F79" s="62"/>
      <c r="G79" s="62"/>
      <c r="H79" s="62"/>
      <c r="I79" s="4"/>
      <c r="J79" s="4"/>
      <c r="K79" s="4"/>
      <c r="L79" s="4"/>
      <c r="M79" s="4"/>
    </row>
    <row r="80" spans="1:13" ht="12.75">
      <c r="A80" s="36"/>
      <c r="B80" s="36"/>
      <c r="C80" s="101"/>
      <c r="D80" s="101"/>
      <c r="E80" s="62"/>
      <c r="F80" s="62"/>
      <c r="G80" s="62"/>
      <c r="H80" s="62"/>
      <c r="I80" s="4"/>
      <c r="J80" s="4"/>
      <c r="K80" s="4"/>
      <c r="L80" s="4"/>
      <c r="M80" s="4"/>
    </row>
    <row r="81" spans="1:13" ht="12.75">
      <c r="A81" s="36"/>
      <c r="B81" s="36"/>
      <c r="C81" s="101"/>
      <c r="D81" s="101"/>
      <c r="E81" s="62"/>
      <c r="F81" s="62"/>
      <c r="G81" s="62"/>
      <c r="H81" s="62"/>
      <c r="I81" s="4"/>
      <c r="J81" s="4"/>
      <c r="K81" s="4"/>
      <c r="L81" s="4"/>
      <c r="M81" s="4"/>
    </row>
    <row r="82" spans="1:13" ht="12.75">
      <c r="A82" s="36"/>
      <c r="B82" s="36"/>
      <c r="C82" s="101"/>
      <c r="D82" s="101"/>
      <c r="E82" s="62"/>
      <c r="F82" s="62"/>
      <c r="G82" s="62"/>
      <c r="H82" s="62"/>
      <c r="I82" s="4"/>
      <c r="J82" s="4"/>
      <c r="K82" s="4"/>
      <c r="L82" s="4"/>
      <c r="M82" s="4"/>
    </row>
    <row r="83" spans="1:13" ht="12.75">
      <c r="A83" s="36"/>
      <c r="B83" s="36"/>
      <c r="C83" s="101"/>
      <c r="D83" s="101"/>
      <c r="E83" s="62"/>
      <c r="F83" s="62"/>
      <c r="G83" s="62"/>
      <c r="H83" s="62"/>
      <c r="I83" s="4"/>
      <c r="J83" s="4"/>
      <c r="K83" s="4"/>
      <c r="L83" s="4"/>
      <c r="M83" s="4"/>
    </row>
    <row r="84" spans="1:13" ht="12.75">
      <c r="A84" s="36"/>
      <c r="B84" s="36"/>
      <c r="C84" s="101"/>
      <c r="D84" s="101"/>
      <c r="E84" s="62"/>
      <c r="F84" s="62"/>
      <c r="G84" s="62"/>
      <c r="H84" s="62"/>
      <c r="I84" s="4"/>
      <c r="J84" s="4"/>
      <c r="K84" s="4"/>
      <c r="L84" s="4"/>
      <c r="M84" s="4"/>
    </row>
    <row r="85" spans="1:13" ht="12.75">
      <c r="A85" s="74"/>
      <c r="B85" s="74"/>
      <c r="C85" s="95"/>
      <c r="D85" s="111" t="s">
        <v>104</v>
      </c>
      <c r="E85" s="111"/>
      <c r="F85" s="111"/>
      <c r="G85" s="111"/>
      <c r="H85" s="111"/>
      <c r="I85" s="4"/>
      <c r="J85" s="4"/>
      <c r="K85" s="4"/>
      <c r="L85" s="4"/>
      <c r="M85" s="4"/>
    </row>
    <row r="86" spans="1:13" ht="12.75">
      <c r="A86" s="74"/>
      <c r="B86" s="74"/>
      <c r="C86" s="95"/>
      <c r="D86" s="112" t="s">
        <v>160</v>
      </c>
      <c r="E86" s="112"/>
      <c r="F86" s="112"/>
      <c r="G86" s="112"/>
      <c r="H86" s="112"/>
      <c r="I86" s="4"/>
      <c r="J86" s="4"/>
      <c r="K86" s="4"/>
      <c r="L86" s="4"/>
      <c r="M86" s="4"/>
    </row>
    <row r="87" spans="1:13" ht="12.75">
      <c r="A87" s="9"/>
      <c r="B87" s="9"/>
      <c r="C87" s="96"/>
      <c r="D87" s="96"/>
      <c r="E87" s="10"/>
      <c r="F87" s="10"/>
      <c r="G87" s="9"/>
      <c r="H87" s="9"/>
      <c r="I87" s="4"/>
      <c r="J87" s="4"/>
      <c r="K87" s="4"/>
      <c r="L87" s="4"/>
      <c r="M87" s="4"/>
    </row>
    <row r="88" spans="1:13" ht="12.75">
      <c r="A88" s="138" t="s">
        <v>60</v>
      </c>
      <c r="B88" s="138"/>
      <c r="C88" s="138"/>
      <c r="D88" s="138"/>
      <c r="E88" s="138"/>
      <c r="F88" s="138"/>
      <c r="G88" s="138"/>
      <c r="H88" s="138"/>
      <c r="I88" s="4"/>
      <c r="J88" s="4"/>
      <c r="K88" s="4"/>
      <c r="L88" s="4"/>
      <c r="M88" s="4"/>
    </row>
    <row r="89" spans="1:13" ht="12.75">
      <c r="A89" s="138" t="s">
        <v>111</v>
      </c>
      <c r="B89" s="138"/>
      <c r="C89" s="138"/>
      <c r="D89" s="138"/>
      <c r="E89" s="138"/>
      <c r="F89" s="138"/>
      <c r="G89" s="138"/>
      <c r="H89" s="138"/>
      <c r="I89" s="4"/>
      <c r="J89" s="4"/>
      <c r="K89" s="4"/>
      <c r="L89" s="4"/>
      <c r="M89" s="4"/>
    </row>
    <row r="90" spans="1:13" ht="12.75">
      <c r="A90" s="137" t="s">
        <v>164</v>
      </c>
      <c r="B90" s="137"/>
      <c r="C90" s="137"/>
      <c r="D90" s="137"/>
      <c r="E90" s="137"/>
      <c r="F90" s="137"/>
      <c r="G90" s="137"/>
      <c r="H90" s="137"/>
      <c r="I90" s="4"/>
      <c r="J90" s="4"/>
      <c r="K90" s="4"/>
      <c r="L90" s="4"/>
      <c r="M90" s="4"/>
    </row>
    <row r="91" spans="1:13" ht="6" customHeight="1" thickBot="1">
      <c r="A91" s="11"/>
      <c r="B91" s="11"/>
      <c r="C91" s="102"/>
      <c r="D91" s="102"/>
      <c r="E91" s="37"/>
      <c r="F91" s="37"/>
      <c r="G91" s="11"/>
      <c r="H91" s="11"/>
      <c r="I91" s="4"/>
      <c r="J91" s="4"/>
      <c r="K91" s="4"/>
      <c r="L91" s="4"/>
      <c r="M91" s="4"/>
    </row>
    <row r="92" spans="1:13" ht="13.5" customHeight="1" thickBot="1">
      <c r="A92" s="115" t="s">
        <v>61</v>
      </c>
      <c r="B92" s="13"/>
      <c r="C92" s="134" t="s">
        <v>94</v>
      </c>
      <c r="D92" s="135"/>
      <c r="E92" s="135"/>
      <c r="F92" s="135"/>
      <c r="G92" s="136"/>
      <c r="H92" s="118" t="s">
        <v>87</v>
      </c>
      <c r="I92" s="4"/>
      <c r="J92" s="4"/>
      <c r="K92" s="4"/>
      <c r="L92" s="4"/>
      <c r="M92" s="4"/>
    </row>
    <row r="93" spans="1:13" ht="12.75" customHeight="1">
      <c r="A93" s="116"/>
      <c r="B93" s="14"/>
      <c r="C93" s="121" t="s">
        <v>48</v>
      </c>
      <c r="D93" s="125" t="s">
        <v>96</v>
      </c>
      <c r="E93" s="128" t="s">
        <v>44</v>
      </c>
      <c r="F93" s="131" t="s">
        <v>88</v>
      </c>
      <c r="G93" s="118" t="s">
        <v>90</v>
      </c>
      <c r="H93" s="119"/>
      <c r="I93" s="4"/>
      <c r="J93" s="4"/>
      <c r="K93" s="4"/>
      <c r="L93" s="4"/>
      <c r="M93" s="4"/>
    </row>
    <row r="94" spans="1:13" ht="12.75">
      <c r="A94" s="116"/>
      <c r="B94" s="14"/>
      <c r="C94" s="121"/>
      <c r="D94" s="130"/>
      <c r="E94" s="128"/>
      <c r="F94" s="132"/>
      <c r="G94" s="119"/>
      <c r="H94" s="119"/>
      <c r="I94" s="4"/>
      <c r="J94" s="4"/>
      <c r="K94" s="4"/>
      <c r="L94" s="4"/>
      <c r="M94" s="4"/>
    </row>
    <row r="95" spans="1:13" ht="13.5" thickBot="1">
      <c r="A95" s="117"/>
      <c r="B95" s="15"/>
      <c r="C95" s="122"/>
      <c r="D95" s="126"/>
      <c r="E95" s="129"/>
      <c r="F95" s="133"/>
      <c r="G95" s="120"/>
      <c r="H95" s="120"/>
      <c r="I95" s="4"/>
      <c r="J95" s="4"/>
      <c r="K95" s="4"/>
      <c r="L95" s="4"/>
      <c r="M95" s="4"/>
    </row>
    <row r="96" spans="1:13" ht="12.75">
      <c r="A96" s="113" t="s">
        <v>59</v>
      </c>
      <c r="B96" s="114"/>
      <c r="C96" s="83"/>
      <c r="D96" s="83"/>
      <c r="E96" s="83"/>
      <c r="F96" s="38"/>
      <c r="G96" s="39"/>
      <c r="H96" s="39"/>
      <c r="I96" s="4"/>
      <c r="J96" s="4"/>
      <c r="K96" s="4"/>
      <c r="L96" s="4"/>
      <c r="M96" s="4"/>
    </row>
    <row r="97" spans="1:13" ht="10.5" customHeight="1">
      <c r="A97" s="40" t="s">
        <v>162</v>
      </c>
      <c r="B97" s="41"/>
      <c r="C97" s="91">
        <v>13141</v>
      </c>
      <c r="D97" s="91">
        <v>420</v>
      </c>
      <c r="E97" s="56">
        <v>13084</v>
      </c>
      <c r="F97" s="44"/>
      <c r="G97" s="56"/>
      <c r="H97" s="24">
        <f>SUM(C97:G97)</f>
        <v>26645</v>
      </c>
      <c r="I97" s="5" t="s">
        <v>22</v>
      </c>
      <c r="J97" s="4"/>
      <c r="K97" s="4"/>
      <c r="L97" s="4"/>
      <c r="M97" s="4"/>
    </row>
    <row r="98" spans="1:13" ht="0.75" customHeight="1" hidden="1">
      <c r="A98" s="40" t="s">
        <v>84</v>
      </c>
      <c r="B98" s="41"/>
      <c r="C98" s="91"/>
      <c r="D98" s="91"/>
      <c r="E98" s="56"/>
      <c r="F98" s="44"/>
      <c r="G98" s="56"/>
      <c r="H98" s="24">
        <f aca="true" t="shared" si="6" ref="H98:H149">SUM(C98:G98)</f>
        <v>0</v>
      </c>
      <c r="I98" s="5" t="s">
        <v>24</v>
      </c>
      <c r="J98" s="4"/>
      <c r="K98" s="4"/>
      <c r="L98" s="4"/>
      <c r="M98" s="4"/>
    </row>
    <row r="99" spans="1:13" ht="14.25" customHeight="1" hidden="1">
      <c r="A99" s="40" t="s">
        <v>85</v>
      </c>
      <c r="B99" s="41"/>
      <c r="C99" s="91"/>
      <c r="D99" s="91"/>
      <c r="E99" s="56"/>
      <c r="F99" s="44"/>
      <c r="G99" s="56"/>
      <c r="H99" s="24">
        <f t="shared" si="6"/>
        <v>0</v>
      </c>
      <c r="I99" s="5" t="s">
        <v>25</v>
      </c>
      <c r="J99" s="4"/>
      <c r="K99" s="4"/>
      <c r="L99" s="4"/>
      <c r="M99" s="4"/>
    </row>
    <row r="100" spans="1:13" ht="14.25" customHeight="1">
      <c r="A100" s="40" t="s">
        <v>141</v>
      </c>
      <c r="B100" s="41"/>
      <c r="C100" s="91">
        <v>8324</v>
      </c>
      <c r="D100" s="91">
        <v>1690</v>
      </c>
      <c r="E100" s="56">
        <v>10031</v>
      </c>
      <c r="F100" s="44"/>
      <c r="G100" s="56"/>
      <c r="H100" s="24">
        <f t="shared" si="6"/>
        <v>20045</v>
      </c>
      <c r="I100" s="5" t="s">
        <v>26</v>
      </c>
      <c r="J100" s="4"/>
      <c r="K100" s="4"/>
      <c r="L100" s="4"/>
      <c r="M100" s="4"/>
    </row>
    <row r="101" spans="1:13" ht="12.75" customHeight="1">
      <c r="A101" s="40" t="s">
        <v>139</v>
      </c>
      <c r="B101" s="41"/>
      <c r="C101" s="91">
        <v>15562</v>
      </c>
      <c r="D101" s="91">
        <v>405</v>
      </c>
      <c r="E101" s="56">
        <v>15423</v>
      </c>
      <c r="F101" s="44"/>
      <c r="G101" s="56"/>
      <c r="H101" s="24">
        <f t="shared" si="6"/>
        <v>31390</v>
      </c>
      <c r="I101" s="5" t="s">
        <v>27</v>
      </c>
      <c r="J101" s="4"/>
      <c r="K101" s="4"/>
      <c r="L101" s="4"/>
      <c r="M101" s="4"/>
    </row>
    <row r="102" spans="1:13" ht="12" customHeight="1">
      <c r="A102" s="40" t="s">
        <v>140</v>
      </c>
      <c r="B102" s="41"/>
      <c r="C102" s="91">
        <v>17177</v>
      </c>
      <c r="D102" s="91">
        <v>1298</v>
      </c>
      <c r="E102" s="56">
        <v>17612</v>
      </c>
      <c r="F102" s="44"/>
      <c r="G102" s="56"/>
      <c r="H102" s="24">
        <f t="shared" si="6"/>
        <v>36087</v>
      </c>
      <c r="I102" s="5" t="s">
        <v>28</v>
      </c>
      <c r="J102" s="4"/>
      <c r="K102" s="4"/>
      <c r="L102" s="4"/>
      <c r="M102" s="4"/>
    </row>
    <row r="103" spans="1:13" ht="12.75">
      <c r="A103" s="40" t="s">
        <v>142</v>
      </c>
      <c r="B103" s="41"/>
      <c r="C103" s="91">
        <v>8386</v>
      </c>
      <c r="D103" s="91">
        <v>32</v>
      </c>
      <c r="E103" s="56">
        <v>9</v>
      </c>
      <c r="F103" s="44"/>
      <c r="G103" s="56"/>
      <c r="H103" s="24">
        <f t="shared" si="6"/>
        <v>8427</v>
      </c>
      <c r="I103" s="5" t="s">
        <v>29</v>
      </c>
      <c r="J103" s="4"/>
      <c r="K103" s="4"/>
      <c r="L103" s="4"/>
      <c r="M103" s="4"/>
    </row>
    <row r="104" spans="1:13" ht="14.25" customHeight="1">
      <c r="A104" s="40" t="s">
        <v>143</v>
      </c>
      <c r="B104" s="41"/>
      <c r="C104" s="91">
        <v>14668</v>
      </c>
      <c r="D104" s="91">
        <v>737</v>
      </c>
      <c r="E104" s="56">
        <v>345</v>
      </c>
      <c r="F104" s="44"/>
      <c r="G104" s="56"/>
      <c r="H104" s="24">
        <f t="shared" si="6"/>
        <v>15750</v>
      </c>
      <c r="I104" s="5" t="s">
        <v>30</v>
      </c>
      <c r="J104" s="4"/>
      <c r="K104" s="4"/>
      <c r="L104" s="4"/>
      <c r="M104" s="4"/>
    </row>
    <row r="105" spans="1:13" ht="13.5" customHeight="1">
      <c r="A105" s="40" t="s">
        <v>144</v>
      </c>
      <c r="B105" s="41"/>
      <c r="C105" s="91">
        <v>5578</v>
      </c>
      <c r="D105" s="91">
        <v>2856</v>
      </c>
      <c r="E105" s="56">
        <v>7263</v>
      </c>
      <c r="F105" s="44"/>
      <c r="G105" s="56"/>
      <c r="H105" s="24">
        <f t="shared" si="6"/>
        <v>15697</v>
      </c>
      <c r="I105" s="5" t="s">
        <v>31</v>
      </c>
      <c r="J105" s="4"/>
      <c r="K105" s="4"/>
      <c r="L105" s="4"/>
      <c r="M105" s="4"/>
    </row>
    <row r="106" spans="1:13" ht="14.25" customHeight="1">
      <c r="A106" s="40" t="s">
        <v>145</v>
      </c>
      <c r="B106" s="41"/>
      <c r="C106" s="91">
        <v>10435</v>
      </c>
      <c r="D106" s="91">
        <v>55</v>
      </c>
      <c r="E106" s="56">
        <v>3285</v>
      </c>
      <c r="F106" s="44"/>
      <c r="G106" s="56"/>
      <c r="H106" s="24">
        <f t="shared" si="6"/>
        <v>13775</v>
      </c>
      <c r="I106" s="5" t="s">
        <v>32</v>
      </c>
      <c r="J106" s="4"/>
      <c r="K106" s="4"/>
      <c r="L106" s="4"/>
      <c r="M106" s="4"/>
    </row>
    <row r="107" spans="1:13" ht="12.75">
      <c r="A107" s="40" t="s">
        <v>146</v>
      </c>
      <c r="B107" s="41"/>
      <c r="C107" s="91">
        <v>20979</v>
      </c>
      <c r="D107" s="91">
        <v>262</v>
      </c>
      <c r="E107" s="56">
        <v>335</v>
      </c>
      <c r="F107" s="44"/>
      <c r="G107" s="56"/>
      <c r="H107" s="24">
        <f t="shared" si="6"/>
        <v>21576</v>
      </c>
      <c r="I107" s="5" t="s">
        <v>33</v>
      </c>
      <c r="J107" s="4"/>
      <c r="K107" s="4"/>
      <c r="L107" s="4"/>
      <c r="M107" s="4"/>
    </row>
    <row r="108" spans="1:13" ht="12.75">
      <c r="A108" s="40" t="s">
        <v>147</v>
      </c>
      <c r="B108" s="41"/>
      <c r="C108" s="91">
        <v>10243</v>
      </c>
      <c r="D108" s="91">
        <v>56</v>
      </c>
      <c r="E108" s="56">
        <v>8586</v>
      </c>
      <c r="F108" s="44"/>
      <c r="G108" s="56"/>
      <c r="H108" s="24">
        <f t="shared" si="6"/>
        <v>18885</v>
      </c>
      <c r="I108" s="5" t="s">
        <v>34</v>
      </c>
      <c r="J108" s="4"/>
      <c r="K108" s="4"/>
      <c r="L108" s="4"/>
      <c r="M108" s="4"/>
    </row>
    <row r="109" spans="1:13" ht="12.75">
      <c r="A109" s="40" t="s">
        <v>148</v>
      </c>
      <c r="B109" s="41"/>
      <c r="C109" s="91">
        <v>39607</v>
      </c>
      <c r="D109" s="91">
        <v>394</v>
      </c>
      <c r="E109" s="56">
        <v>579</v>
      </c>
      <c r="F109" s="44"/>
      <c r="G109" s="56"/>
      <c r="H109" s="24">
        <f t="shared" si="6"/>
        <v>40580</v>
      </c>
      <c r="I109" s="5" t="s">
        <v>35</v>
      </c>
      <c r="J109" s="4"/>
      <c r="K109" s="4"/>
      <c r="L109" s="4"/>
      <c r="M109" s="4"/>
    </row>
    <row r="110" spans="1:13" ht="12.75">
      <c r="A110" s="40" t="s">
        <v>149</v>
      </c>
      <c r="B110" s="41"/>
      <c r="C110" s="91">
        <v>12316</v>
      </c>
      <c r="D110" s="91">
        <v>128</v>
      </c>
      <c r="E110" s="56">
        <v>347</v>
      </c>
      <c r="F110" s="44"/>
      <c r="G110" s="56"/>
      <c r="H110" s="24">
        <f t="shared" si="6"/>
        <v>12791</v>
      </c>
      <c r="I110" s="5" t="s">
        <v>36</v>
      </c>
      <c r="J110" s="4"/>
      <c r="K110" s="4"/>
      <c r="L110" s="4"/>
      <c r="M110" s="4"/>
    </row>
    <row r="111" spans="1:13" ht="12.75">
      <c r="A111" s="40" t="s">
        <v>150</v>
      </c>
      <c r="B111" s="41"/>
      <c r="C111" s="91">
        <v>13403</v>
      </c>
      <c r="D111" s="91">
        <v>104</v>
      </c>
      <c r="E111" s="56">
        <v>271</v>
      </c>
      <c r="F111" s="44"/>
      <c r="G111" s="56"/>
      <c r="H111" s="24">
        <f t="shared" si="6"/>
        <v>13778</v>
      </c>
      <c r="I111" s="5" t="s">
        <v>37</v>
      </c>
      <c r="J111" s="4"/>
      <c r="K111" s="4"/>
      <c r="L111" s="4"/>
      <c r="M111" s="4"/>
    </row>
    <row r="112" spans="1:13" ht="12.75">
      <c r="A112" s="40" t="s">
        <v>151</v>
      </c>
      <c r="B112" s="41"/>
      <c r="C112" s="91">
        <v>12880</v>
      </c>
      <c r="D112" s="91">
        <v>81</v>
      </c>
      <c r="E112" s="56">
        <v>197</v>
      </c>
      <c r="F112" s="44"/>
      <c r="G112" s="56"/>
      <c r="H112" s="24">
        <f t="shared" si="6"/>
        <v>13158</v>
      </c>
      <c r="I112" s="5" t="s">
        <v>38</v>
      </c>
      <c r="J112" s="4"/>
      <c r="K112" s="4"/>
      <c r="L112" s="4"/>
      <c r="M112" s="4"/>
    </row>
    <row r="113" spans="1:13" ht="12.75">
      <c r="A113" s="40" t="s">
        <v>152</v>
      </c>
      <c r="B113" s="41"/>
      <c r="C113" s="91">
        <v>667</v>
      </c>
      <c r="D113" s="91">
        <v>1466</v>
      </c>
      <c r="E113" s="56">
        <v>15305</v>
      </c>
      <c r="F113" s="44"/>
      <c r="G113" s="56"/>
      <c r="H113" s="24">
        <f t="shared" si="6"/>
        <v>17438</v>
      </c>
      <c r="I113" s="5" t="s">
        <v>39</v>
      </c>
      <c r="J113" s="4"/>
      <c r="K113" s="4"/>
      <c r="L113" s="4"/>
      <c r="M113" s="4"/>
    </row>
    <row r="114" spans="1:13" ht="12.75">
      <c r="A114" s="40" t="s">
        <v>153</v>
      </c>
      <c r="B114" s="41"/>
      <c r="C114" s="91">
        <v>4460</v>
      </c>
      <c r="D114" s="91">
        <v>28</v>
      </c>
      <c r="E114" s="56">
        <v>2343</v>
      </c>
      <c r="F114" s="44"/>
      <c r="G114" s="56"/>
      <c r="H114" s="24">
        <f t="shared" si="6"/>
        <v>6831</v>
      </c>
      <c r="I114" s="5" t="s">
        <v>40</v>
      </c>
      <c r="J114" s="4"/>
      <c r="K114" s="4"/>
      <c r="L114" s="4"/>
      <c r="M114" s="4"/>
    </row>
    <row r="115" spans="1:13" ht="12.75">
      <c r="A115" s="40" t="s">
        <v>154</v>
      </c>
      <c r="B115" s="41"/>
      <c r="C115" s="91">
        <v>10650</v>
      </c>
      <c r="D115" s="91">
        <v>49</v>
      </c>
      <c r="E115" s="56">
        <v>159</v>
      </c>
      <c r="F115" s="44"/>
      <c r="G115" s="56"/>
      <c r="H115" s="24">
        <f t="shared" si="6"/>
        <v>10858</v>
      </c>
      <c r="I115" s="5" t="s">
        <v>23</v>
      </c>
      <c r="J115" s="4"/>
      <c r="K115" s="4"/>
      <c r="L115" s="4"/>
      <c r="M115" s="4"/>
    </row>
    <row r="116" spans="1:13" ht="12.75">
      <c r="A116" s="40" t="s">
        <v>155</v>
      </c>
      <c r="B116" s="41"/>
      <c r="C116" s="91">
        <v>5902</v>
      </c>
      <c r="D116" s="91">
        <v>99</v>
      </c>
      <c r="E116" s="56">
        <v>12543</v>
      </c>
      <c r="F116" s="44"/>
      <c r="G116" s="56"/>
      <c r="H116" s="24">
        <f t="shared" si="6"/>
        <v>18544</v>
      </c>
      <c r="I116" s="5" t="s">
        <v>41</v>
      </c>
      <c r="J116" s="4"/>
      <c r="K116" s="4"/>
      <c r="L116" s="4"/>
      <c r="M116" s="4"/>
    </row>
    <row r="117" spans="1:13" ht="12.75">
      <c r="A117" s="40" t="s">
        <v>156</v>
      </c>
      <c r="B117" s="41"/>
      <c r="C117" s="103">
        <v>38956</v>
      </c>
      <c r="D117" s="91">
        <v>66</v>
      </c>
      <c r="E117" s="56">
        <v>218</v>
      </c>
      <c r="F117" s="44"/>
      <c r="G117" s="56"/>
      <c r="H117" s="24">
        <f t="shared" si="6"/>
        <v>39240</v>
      </c>
      <c r="I117" s="5" t="s">
        <v>42</v>
      </c>
      <c r="J117" s="4"/>
      <c r="K117" s="4"/>
      <c r="L117" s="4"/>
      <c r="M117" s="4"/>
    </row>
    <row r="118" spans="1:13" ht="12.75" customHeight="1" hidden="1">
      <c r="A118" s="40" t="s">
        <v>157</v>
      </c>
      <c r="B118" s="41"/>
      <c r="C118" s="91">
        <v>0</v>
      </c>
      <c r="D118" s="91">
        <v>0</v>
      </c>
      <c r="E118" s="56">
        <v>0</v>
      </c>
      <c r="F118" s="44"/>
      <c r="G118" s="56"/>
      <c r="H118" s="24">
        <f t="shared" si="6"/>
        <v>0</v>
      </c>
      <c r="I118" s="5" t="s">
        <v>43</v>
      </c>
      <c r="J118" s="4"/>
      <c r="K118" s="4"/>
      <c r="L118" s="4"/>
      <c r="M118" s="4"/>
    </row>
    <row r="119" spans="1:13" ht="14.25" customHeight="1">
      <c r="A119" s="40" t="s">
        <v>161</v>
      </c>
      <c r="B119" s="41"/>
      <c r="C119" s="91">
        <v>7619</v>
      </c>
      <c r="D119" s="91">
        <v>12900</v>
      </c>
      <c r="E119" s="56">
        <v>94080</v>
      </c>
      <c r="F119" s="44"/>
      <c r="G119" s="56"/>
      <c r="H119" s="24">
        <f t="shared" si="6"/>
        <v>114599</v>
      </c>
      <c r="I119" s="5" t="s">
        <v>46</v>
      </c>
      <c r="J119" s="4"/>
      <c r="K119" s="4"/>
      <c r="L119" s="4"/>
      <c r="M119" s="4"/>
    </row>
    <row r="120" spans="1:13" ht="9" customHeight="1" hidden="1">
      <c r="A120" s="40" t="s">
        <v>92</v>
      </c>
      <c r="B120" s="41"/>
      <c r="C120" s="91"/>
      <c r="D120" s="91"/>
      <c r="E120" s="56"/>
      <c r="F120" s="44"/>
      <c r="G120" s="56"/>
      <c r="H120" s="24">
        <f t="shared" si="6"/>
        <v>0</v>
      </c>
      <c r="I120" s="5" t="s">
        <v>45</v>
      </c>
      <c r="J120" s="4"/>
      <c r="K120" s="4"/>
      <c r="L120" s="4"/>
      <c r="M120" s="4"/>
    </row>
    <row r="121" spans="1:13" ht="13.5" thickBot="1">
      <c r="A121" s="40" t="s">
        <v>158</v>
      </c>
      <c r="B121" s="41"/>
      <c r="C121" s="91">
        <v>2950</v>
      </c>
      <c r="D121" s="91">
        <v>56</v>
      </c>
      <c r="E121" s="56">
        <v>1717</v>
      </c>
      <c r="F121" s="44"/>
      <c r="G121" s="56"/>
      <c r="H121" s="24">
        <f t="shared" si="6"/>
        <v>4723</v>
      </c>
      <c r="I121" s="5" t="s">
        <v>91</v>
      </c>
      <c r="J121" s="4"/>
      <c r="K121" s="4"/>
      <c r="L121" s="4"/>
      <c r="M121" s="4"/>
    </row>
    <row r="122" spans="1:13" ht="13.5" thickBot="1">
      <c r="A122" s="42" t="s">
        <v>49</v>
      </c>
      <c r="B122" s="43"/>
      <c r="C122" s="82">
        <f>SUM(C97:C121)</f>
        <v>273903</v>
      </c>
      <c r="D122" s="84">
        <f>SUM(D97:D121)</f>
        <v>23182</v>
      </c>
      <c r="E122" s="84">
        <f>SUM(E97:E121)</f>
        <v>203732</v>
      </c>
      <c r="F122" s="48">
        <f>SUM(F97:F121)</f>
        <v>0</v>
      </c>
      <c r="G122" s="61">
        <f>SUM(G97:G121)</f>
        <v>0</v>
      </c>
      <c r="H122" s="35">
        <f t="shared" si="6"/>
        <v>500817</v>
      </c>
      <c r="I122" s="4"/>
      <c r="J122" s="4"/>
      <c r="K122" s="4"/>
      <c r="L122" s="4"/>
      <c r="M122" s="4"/>
    </row>
    <row r="123" spans="1:13" ht="12.75">
      <c r="A123" s="113" t="s">
        <v>58</v>
      </c>
      <c r="B123" s="127"/>
      <c r="C123" s="79"/>
      <c r="D123" s="108"/>
      <c r="E123" s="79"/>
      <c r="F123" s="26"/>
      <c r="G123" s="55"/>
      <c r="H123" s="25"/>
      <c r="I123" s="4"/>
      <c r="J123" s="4"/>
      <c r="K123" s="4"/>
      <c r="L123" s="4"/>
      <c r="M123" s="4"/>
    </row>
    <row r="124" spans="1:13" ht="12" customHeight="1">
      <c r="A124" s="40" t="s">
        <v>162</v>
      </c>
      <c r="B124" s="75"/>
      <c r="C124" s="91">
        <v>14213</v>
      </c>
      <c r="D124" s="109">
        <v>584</v>
      </c>
      <c r="E124" s="56">
        <v>13791</v>
      </c>
      <c r="F124" s="44"/>
      <c r="G124" s="56"/>
      <c r="H124" s="24">
        <f t="shared" si="6"/>
        <v>28588</v>
      </c>
      <c r="I124" s="4"/>
      <c r="J124" s="4"/>
      <c r="K124" s="5" t="s">
        <v>22</v>
      </c>
      <c r="L124" s="4"/>
      <c r="M124" s="4"/>
    </row>
    <row r="125" spans="1:13" ht="12.75" customHeight="1" hidden="1">
      <c r="A125" s="40" t="s">
        <v>84</v>
      </c>
      <c r="B125" s="75"/>
      <c r="C125" s="91"/>
      <c r="D125" s="109"/>
      <c r="E125" s="56"/>
      <c r="F125" s="44"/>
      <c r="G125" s="56"/>
      <c r="H125" s="24">
        <f t="shared" si="6"/>
        <v>0</v>
      </c>
      <c r="I125" s="4"/>
      <c r="J125" s="4"/>
      <c r="K125" s="5" t="s">
        <v>24</v>
      </c>
      <c r="L125" s="4"/>
      <c r="M125" s="4"/>
    </row>
    <row r="126" spans="1:13" ht="12.75" customHeight="1" hidden="1">
      <c r="A126" s="40" t="s">
        <v>85</v>
      </c>
      <c r="B126" s="75"/>
      <c r="C126" s="91"/>
      <c r="D126" s="109"/>
      <c r="E126" s="56"/>
      <c r="F126" s="44"/>
      <c r="G126" s="56"/>
      <c r="H126" s="24">
        <f t="shared" si="6"/>
        <v>0</v>
      </c>
      <c r="I126" s="4"/>
      <c r="J126" s="4"/>
      <c r="K126" s="5" t="s">
        <v>25</v>
      </c>
      <c r="L126" s="4"/>
      <c r="M126" s="4"/>
    </row>
    <row r="127" spans="1:13" ht="12.75" customHeight="1">
      <c r="A127" s="40" t="s">
        <v>141</v>
      </c>
      <c r="B127" s="75"/>
      <c r="C127" s="91">
        <v>9013</v>
      </c>
      <c r="D127" s="109">
        <v>1828</v>
      </c>
      <c r="E127" s="56">
        <v>10339</v>
      </c>
      <c r="F127" s="44"/>
      <c r="G127" s="56"/>
      <c r="H127" s="24">
        <f>SUM(C127:G127)</f>
        <v>21180</v>
      </c>
      <c r="I127" s="4"/>
      <c r="J127" s="4"/>
      <c r="K127" s="5" t="s">
        <v>26</v>
      </c>
      <c r="L127" s="4"/>
      <c r="M127" s="4"/>
    </row>
    <row r="128" spans="1:13" ht="12.75">
      <c r="A128" s="40" t="s">
        <v>139</v>
      </c>
      <c r="B128" s="75"/>
      <c r="C128" s="91">
        <v>16554</v>
      </c>
      <c r="D128" s="109">
        <v>581</v>
      </c>
      <c r="E128" s="56">
        <v>16303</v>
      </c>
      <c r="F128" s="44"/>
      <c r="G128" s="56"/>
      <c r="H128" s="24">
        <f t="shared" si="6"/>
        <v>33438</v>
      </c>
      <c r="I128" s="4"/>
      <c r="J128" s="4"/>
      <c r="K128" s="5" t="s">
        <v>27</v>
      </c>
      <c r="L128" s="4"/>
      <c r="M128" s="4"/>
    </row>
    <row r="129" spans="1:13" ht="12.75">
      <c r="A129" s="40" t="s">
        <v>140</v>
      </c>
      <c r="B129" s="75"/>
      <c r="C129" s="91">
        <v>17808</v>
      </c>
      <c r="D129" s="109">
        <v>1362</v>
      </c>
      <c r="E129" s="56">
        <v>18106</v>
      </c>
      <c r="F129" s="44"/>
      <c r="G129" s="56"/>
      <c r="H129" s="24">
        <f t="shared" si="6"/>
        <v>37276</v>
      </c>
      <c r="I129" s="4"/>
      <c r="J129" s="4"/>
      <c r="K129" s="5" t="s">
        <v>28</v>
      </c>
      <c r="L129" s="4"/>
      <c r="M129" s="4"/>
    </row>
    <row r="130" spans="1:13" ht="12.75">
      <c r="A130" s="40" t="s">
        <v>142</v>
      </c>
      <c r="B130" s="75"/>
      <c r="C130" s="91">
        <v>8523</v>
      </c>
      <c r="D130" s="109">
        <v>41</v>
      </c>
      <c r="E130" s="56">
        <v>17</v>
      </c>
      <c r="F130" s="44"/>
      <c r="G130" s="56"/>
      <c r="H130" s="24">
        <f t="shared" si="6"/>
        <v>8581</v>
      </c>
      <c r="I130" s="4"/>
      <c r="J130" s="4"/>
      <c r="K130" s="5" t="s">
        <v>29</v>
      </c>
      <c r="L130" s="4"/>
      <c r="M130" s="4"/>
    </row>
    <row r="131" spans="1:13" ht="12" customHeight="1">
      <c r="A131" s="40" t="s">
        <v>143</v>
      </c>
      <c r="B131" s="75"/>
      <c r="C131" s="91">
        <v>15345</v>
      </c>
      <c r="D131" s="109">
        <v>777</v>
      </c>
      <c r="E131" s="56">
        <v>410</v>
      </c>
      <c r="F131" s="44"/>
      <c r="G131" s="56"/>
      <c r="H131" s="24">
        <f t="shared" si="6"/>
        <v>16532</v>
      </c>
      <c r="I131" s="4"/>
      <c r="J131" s="4"/>
      <c r="K131" s="5" t="s">
        <v>30</v>
      </c>
      <c r="L131" s="4"/>
      <c r="M131" s="4"/>
    </row>
    <row r="132" spans="1:13" ht="12.75" customHeight="1">
      <c r="A132" s="40" t="s">
        <v>144</v>
      </c>
      <c r="B132" s="75"/>
      <c r="C132" s="91">
        <v>5893</v>
      </c>
      <c r="D132" s="109">
        <v>2925</v>
      </c>
      <c r="E132" s="56">
        <v>7479</v>
      </c>
      <c r="F132" s="44"/>
      <c r="G132" s="56"/>
      <c r="H132" s="24">
        <f t="shared" si="6"/>
        <v>16297</v>
      </c>
      <c r="I132" s="4"/>
      <c r="J132" s="4"/>
      <c r="K132" s="5" t="s">
        <v>31</v>
      </c>
      <c r="L132" s="4"/>
      <c r="M132" s="4"/>
    </row>
    <row r="133" spans="1:13" ht="12.75" customHeight="1">
      <c r="A133" s="40" t="s">
        <v>145</v>
      </c>
      <c r="B133" s="75"/>
      <c r="C133" s="91">
        <v>10806</v>
      </c>
      <c r="D133" s="109">
        <v>121</v>
      </c>
      <c r="E133" s="56">
        <v>3511</v>
      </c>
      <c r="F133" s="44"/>
      <c r="G133" s="56"/>
      <c r="H133" s="24">
        <f t="shared" si="6"/>
        <v>14438</v>
      </c>
      <c r="I133" s="4"/>
      <c r="J133" s="4"/>
      <c r="K133" s="5" t="s">
        <v>32</v>
      </c>
      <c r="L133" s="4"/>
      <c r="M133" s="4"/>
    </row>
    <row r="134" spans="1:13" ht="12.75">
      <c r="A134" s="40" t="s">
        <v>146</v>
      </c>
      <c r="B134" s="75"/>
      <c r="C134" s="91">
        <v>21403</v>
      </c>
      <c r="D134" s="109">
        <v>320</v>
      </c>
      <c r="E134" s="56">
        <v>374</v>
      </c>
      <c r="F134" s="44"/>
      <c r="G134" s="56"/>
      <c r="H134" s="24">
        <f t="shared" si="6"/>
        <v>22097</v>
      </c>
      <c r="I134" s="4"/>
      <c r="J134" s="4"/>
      <c r="K134" s="5" t="s">
        <v>33</v>
      </c>
      <c r="L134" s="4"/>
      <c r="M134" s="4"/>
    </row>
    <row r="135" spans="1:13" ht="12.75">
      <c r="A135" s="40" t="s">
        <v>147</v>
      </c>
      <c r="B135" s="75"/>
      <c r="C135" s="91">
        <v>10748</v>
      </c>
      <c r="D135" s="109">
        <v>101</v>
      </c>
      <c r="E135" s="56">
        <v>9040</v>
      </c>
      <c r="F135" s="44"/>
      <c r="G135" s="56"/>
      <c r="H135" s="24">
        <f t="shared" si="6"/>
        <v>19889</v>
      </c>
      <c r="I135" s="4"/>
      <c r="J135" s="4"/>
      <c r="K135" s="5" t="s">
        <v>34</v>
      </c>
      <c r="L135" s="4"/>
      <c r="M135" s="4"/>
    </row>
    <row r="136" spans="1:13" ht="12.75">
      <c r="A136" s="40" t="s">
        <v>148</v>
      </c>
      <c r="B136" s="75"/>
      <c r="C136" s="91">
        <v>39761</v>
      </c>
      <c r="D136" s="109">
        <v>449</v>
      </c>
      <c r="E136" s="56">
        <v>530</v>
      </c>
      <c r="F136" s="44"/>
      <c r="G136" s="56"/>
      <c r="H136" s="24">
        <f t="shared" si="6"/>
        <v>40740</v>
      </c>
      <c r="I136" s="4"/>
      <c r="J136" s="4"/>
      <c r="K136" s="5" t="s">
        <v>35</v>
      </c>
      <c r="L136" s="4"/>
      <c r="M136" s="4"/>
    </row>
    <row r="137" spans="1:13" ht="12.75">
      <c r="A137" s="40" t="s">
        <v>149</v>
      </c>
      <c r="B137" s="75"/>
      <c r="C137" s="91">
        <v>12903</v>
      </c>
      <c r="D137" s="109">
        <v>196</v>
      </c>
      <c r="E137" s="56">
        <v>441</v>
      </c>
      <c r="F137" s="44"/>
      <c r="G137" s="56"/>
      <c r="H137" s="24">
        <f t="shared" si="6"/>
        <v>13540</v>
      </c>
      <c r="I137" s="4"/>
      <c r="J137" s="4"/>
      <c r="K137" s="5" t="s">
        <v>36</v>
      </c>
      <c r="L137" s="4"/>
      <c r="M137" s="4"/>
    </row>
    <row r="138" spans="1:13" ht="12.75">
      <c r="A138" s="40" t="s">
        <v>150</v>
      </c>
      <c r="B138" s="75"/>
      <c r="C138" s="91">
        <v>14162</v>
      </c>
      <c r="D138" s="109">
        <v>159</v>
      </c>
      <c r="E138" s="56">
        <v>335</v>
      </c>
      <c r="F138" s="44"/>
      <c r="G138" s="56"/>
      <c r="H138" s="24">
        <f t="shared" si="6"/>
        <v>14656</v>
      </c>
      <c r="I138" s="4"/>
      <c r="J138" s="4"/>
      <c r="K138" s="5" t="s">
        <v>37</v>
      </c>
      <c r="L138" s="4"/>
      <c r="M138" s="4"/>
    </row>
    <row r="139" spans="1:13" ht="12.75">
      <c r="A139" s="40" t="s">
        <v>151</v>
      </c>
      <c r="B139" s="75"/>
      <c r="C139" s="91">
        <v>13228</v>
      </c>
      <c r="D139" s="109">
        <v>104</v>
      </c>
      <c r="E139" s="56">
        <v>222</v>
      </c>
      <c r="F139" s="44"/>
      <c r="G139" s="56"/>
      <c r="H139" s="24">
        <f t="shared" si="6"/>
        <v>13554</v>
      </c>
      <c r="I139" s="4"/>
      <c r="J139" s="4"/>
      <c r="K139" s="5" t="s">
        <v>38</v>
      </c>
      <c r="L139" s="4"/>
      <c r="M139" s="4"/>
    </row>
    <row r="140" spans="1:13" ht="12.75">
      <c r="A140" s="40" t="s">
        <v>152</v>
      </c>
      <c r="B140" s="75"/>
      <c r="C140" s="91">
        <v>947</v>
      </c>
      <c r="D140" s="109">
        <v>1538</v>
      </c>
      <c r="E140" s="56">
        <v>15760</v>
      </c>
      <c r="F140" s="44"/>
      <c r="G140" s="56"/>
      <c r="H140" s="24">
        <f t="shared" si="6"/>
        <v>18245</v>
      </c>
      <c r="I140" s="4"/>
      <c r="J140" s="4"/>
      <c r="K140" s="5" t="s">
        <v>39</v>
      </c>
      <c r="L140" s="4"/>
      <c r="M140" s="4"/>
    </row>
    <row r="141" spans="1:13" ht="12.75">
      <c r="A141" s="40" t="s">
        <v>153</v>
      </c>
      <c r="B141" s="75"/>
      <c r="C141" s="91">
        <v>4632</v>
      </c>
      <c r="D141" s="109">
        <v>39</v>
      </c>
      <c r="E141" s="56">
        <v>2445</v>
      </c>
      <c r="F141" s="44"/>
      <c r="G141" s="56"/>
      <c r="H141" s="24">
        <f t="shared" si="6"/>
        <v>7116</v>
      </c>
      <c r="I141" s="4"/>
      <c r="J141" s="4"/>
      <c r="K141" s="5" t="s">
        <v>40</v>
      </c>
      <c r="L141" s="4"/>
      <c r="M141" s="4"/>
    </row>
    <row r="142" spans="1:13" ht="12.75">
      <c r="A142" s="40" t="s">
        <v>154</v>
      </c>
      <c r="B142" s="75"/>
      <c r="C142" s="91">
        <v>11201</v>
      </c>
      <c r="D142" s="109">
        <v>75</v>
      </c>
      <c r="E142" s="56">
        <v>219</v>
      </c>
      <c r="F142" s="44"/>
      <c r="G142" s="56"/>
      <c r="H142" s="24">
        <f t="shared" si="6"/>
        <v>11495</v>
      </c>
      <c r="I142" s="4"/>
      <c r="J142" s="4"/>
      <c r="K142" s="5" t="s">
        <v>23</v>
      </c>
      <c r="L142" s="4"/>
      <c r="M142" s="4"/>
    </row>
    <row r="143" spans="1:13" ht="12.75">
      <c r="A143" s="40" t="s">
        <v>155</v>
      </c>
      <c r="B143" s="75"/>
      <c r="C143" s="91">
        <v>6447</v>
      </c>
      <c r="D143" s="109">
        <v>155</v>
      </c>
      <c r="E143" s="56">
        <v>13015</v>
      </c>
      <c r="F143" s="44"/>
      <c r="G143" s="56"/>
      <c r="H143" s="24">
        <f t="shared" si="6"/>
        <v>19617</v>
      </c>
      <c r="I143" s="4"/>
      <c r="J143" s="4"/>
      <c r="K143" s="5" t="s">
        <v>41</v>
      </c>
      <c r="L143" s="4"/>
      <c r="M143" s="4"/>
    </row>
    <row r="144" spans="1:13" ht="12.75">
      <c r="A144" s="40" t="s">
        <v>156</v>
      </c>
      <c r="B144" s="75"/>
      <c r="C144" s="91">
        <v>40256</v>
      </c>
      <c r="D144" s="109">
        <v>81</v>
      </c>
      <c r="E144" s="56">
        <v>235</v>
      </c>
      <c r="F144" s="44"/>
      <c r="G144" s="56"/>
      <c r="H144" s="24">
        <f t="shared" si="6"/>
        <v>40572</v>
      </c>
      <c r="I144" s="4"/>
      <c r="J144" s="4"/>
      <c r="K144" s="5" t="s">
        <v>42</v>
      </c>
      <c r="L144" s="4"/>
      <c r="M144" s="4"/>
    </row>
    <row r="145" spans="1:13" ht="12.75" customHeight="1" hidden="1">
      <c r="A145" s="40" t="s">
        <v>157</v>
      </c>
      <c r="B145" s="75"/>
      <c r="C145" s="103">
        <v>0</v>
      </c>
      <c r="D145" s="109">
        <v>0</v>
      </c>
      <c r="E145" s="56">
        <v>0</v>
      </c>
      <c r="F145" s="44"/>
      <c r="G145" s="56"/>
      <c r="H145" s="24">
        <f t="shared" si="6"/>
        <v>0</v>
      </c>
      <c r="I145" s="4"/>
      <c r="J145" s="4"/>
      <c r="K145" s="5" t="s">
        <v>43</v>
      </c>
      <c r="L145" s="4"/>
      <c r="M145" s="4"/>
    </row>
    <row r="146" spans="1:13" ht="12.75">
      <c r="A146" s="40" t="s">
        <v>161</v>
      </c>
      <c r="B146" s="75"/>
      <c r="C146" s="91">
        <v>6199</v>
      </c>
      <c r="D146" s="109">
        <v>12853</v>
      </c>
      <c r="E146" s="56">
        <v>93250</v>
      </c>
      <c r="F146" s="44"/>
      <c r="G146" s="56"/>
      <c r="H146" s="24">
        <f t="shared" si="6"/>
        <v>112302</v>
      </c>
      <c r="I146" s="4"/>
      <c r="J146" s="4"/>
      <c r="K146" s="5" t="s">
        <v>46</v>
      </c>
      <c r="L146" s="4"/>
      <c r="M146" s="4"/>
    </row>
    <row r="147" spans="1:13" ht="5.25" customHeight="1" hidden="1">
      <c r="A147" s="40" t="s">
        <v>92</v>
      </c>
      <c r="B147" s="75"/>
      <c r="C147" s="91"/>
      <c r="D147" s="109"/>
      <c r="E147" s="56"/>
      <c r="F147" s="44"/>
      <c r="G147" s="56"/>
      <c r="H147" s="24">
        <f>SUM(C147:G147)</f>
        <v>0</v>
      </c>
      <c r="I147" s="4"/>
      <c r="J147" s="4"/>
      <c r="K147" s="5" t="s">
        <v>45</v>
      </c>
      <c r="L147" s="4"/>
      <c r="M147" s="4"/>
    </row>
    <row r="148" spans="1:13" ht="13.5" thickBot="1">
      <c r="A148" s="40" t="s">
        <v>158</v>
      </c>
      <c r="B148" s="75"/>
      <c r="C148" s="104">
        <v>3045</v>
      </c>
      <c r="D148" s="109">
        <v>70</v>
      </c>
      <c r="E148" s="56">
        <v>1791</v>
      </c>
      <c r="F148" s="44"/>
      <c r="G148" s="56"/>
      <c r="H148" s="24">
        <f t="shared" si="6"/>
        <v>4906</v>
      </c>
      <c r="I148" s="4"/>
      <c r="J148" s="4"/>
      <c r="K148" s="5" t="s">
        <v>91</v>
      </c>
      <c r="L148" s="4"/>
      <c r="M148" s="4"/>
    </row>
    <row r="149" spans="1:13" ht="13.5" thickBot="1">
      <c r="A149" s="42" t="s">
        <v>49</v>
      </c>
      <c r="B149" s="43"/>
      <c r="C149" s="84">
        <f>SUM(C124:C148)</f>
        <v>283087</v>
      </c>
      <c r="D149" s="84">
        <f>SUM(D124:D148)</f>
        <v>24359</v>
      </c>
      <c r="E149" s="84">
        <f>SUM(E124:E148)</f>
        <v>207613</v>
      </c>
      <c r="F149" s="48">
        <f>SUM(F124:F148)</f>
        <v>0</v>
      </c>
      <c r="G149" s="61">
        <f>SUM(G124:G148)</f>
        <v>0</v>
      </c>
      <c r="H149" s="35">
        <f t="shared" si="6"/>
        <v>515059</v>
      </c>
      <c r="I149" s="4"/>
      <c r="J149" s="4"/>
      <c r="K149" s="4"/>
      <c r="L149" s="4"/>
      <c r="M149" s="4"/>
    </row>
    <row r="150" spans="1:13" ht="12.75">
      <c r="A150" s="113" t="s">
        <v>55</v>
      </c>
      <c r="B150" s="114"/>
      <c r="C150" s="79"/>
      <c r="D150" s="79"/>
      <c r="E150" s="79"/>
      <c r="F150" s="26"/>
      <c r="G150" s="55"/>
      <c r="H150" s="25"/>
      <c r="I150" s="4"/>
      <c r="J150" s="4"/>
      <c r="K150" s="4"/>
      <c r="L150" s="4"/>
      <c r="M150" s="4"/>
    </row>
    <row r="151" spans="1:13" ht="11.25" customHeight="1">
      <c r="A151" s="40" t="s">
        <v>162</v>
      </c>
      <c r="B151" s="41"/>
      <c r="C151" s="91">
        <v>6321</v>
      </c>
      <c r="D151" s="91">
        <v>199</v>
      </c>
      <c r="E151" s="56">
        <v>6340</v>
      </c>
      <c r="F151" s="44"/>
      <c r="G151" s="56"/>
      <c r="H151" s="24">
        <f aca="true" t="shared" si="7" ref="H151:H175">SUM(C151:G151)</f>
        <v>12860</v>
      </c>
      <c r="I151" s="4"/>
      <c r="J151" s="4"/>
      <c r="K151" s="4"/>
      <c r="L151" s="4"/>
      <c r="M151" s="4" t="s">
        <v>22</v>
      </c>
    </row>
    <row r="152" spans="1:13" ht="12.75" customHeight="1" hidden="1">
      <c r="A152" s="40" t="s">
        <v>84</v>
      </c>
      <c r="B152" s="41"/>
      <c r="C152" s="91"/>
      <c r="D152" s="91"/>
      <c r="E152" s="56"/>
      <c r="F152" s="44"/>
      <c r="G152" s="56"/>
      <c r="H152" s="24">
        <f t="shared" si="7"/>
        <v>0</v>
      </c>
      <c r="I152" s="4"/>
      <c r="J152" s="4"/>
      <c r="K152" s="4"/>
      <c r="L152" s="4"/>
      <c r="M152" s="4" t="s">
        <v>24</v>
      </c>
    </row>
    <row r="153" spans="1:13" ht="17.25" customHeight="1" hidden="1">
      <c r="A153" s="40" t="s">
        <v>85</v>
      </c>
      <c r="B153" s="41"/>
      <c r="C153" s="91"/>
      <c r="D153" s="91"/>
      <c r="E153" s="56"/>
      <c r="F153" s="44"/>
      <c r="G153" s="56"/>
      <c r="H153" s="24">
        <f t="shared" si="7"/>
        <v>0</v>
      </c>
      <c r="I153" s="4"/>
      <c r="J153" s="4"/>
      <c r="K153" s="4"/>
      <c r="L153" s="4"/>
      <c r="M153" s="4" t="s">
        <v>25</v>
      </c>
    </row>
    <row r="154" spans="1:13" ht="15" customHeight="1">
      <c r="A154" s="40" t="s">
        <v>141</v>
      </c>
      <c r="B154" s="41"/>
      <c r="C154" s="91">
        <v>4299</v>
      </c>
      <c r="D154" s="91">
        <v>854</v>
      </c>
      <c r="E154" s="56">
        <v>5032</v>
      </c>
      <c r="F154" s="44"/>
      <c r="G154" s="56"/>
      <c r="H154" s="24">
        <f t="shared" si="7"/>
        <v>10185</v>
      </c>
      <c r="I154" s="4"/>
      <c r="J154" s="4"/>
      <c r="K154" s="4"/>
      <c r="L154" s="4"/>
      <c r="M154" s="4" t="s">
        <v>26</v>
      </c>
    </row>
    <row r="155" spans="1:13" ht="13.5" customHeight="1">
      <c r="A155" s="40" t="s">
        <v>139</v>
      </c>
      <c r="B155" s="41"/>
      <c r="C155" s="91">
        <v>8132</v>
      </c>
      <c r="D155" s="91">
        <v>234</v>
      </c>
      <c r="E155" s="56">
        <v>8023</v>
      </c>
      <c r="F155" s="44"/>
      <c r="G155" s="56"/>
      <c r="H155" s="24">
        <f t="shared" si="7"/>
        <v>16389</v>
      </c>
      <c r="I155" s="4"/>
      <c r="J155" s="4"/>
      <c r="K155" s="4"/>
      <c r="L155" s="4"/>
      <c r="M155" s="4" t="s">
        <v>27</v>
      </c>
    </row>
    <row r="156" spans="1:13" ht="12.75">
      <c r="A156" s="40" t="s">
        <v>140</v>
      </c>
      <c r="B156" s="41"/>
      <c r="C156" s="91">
        <v>9105</v>
      </c>
      <c r="D156" s="91">
        <v>737</v>
      </c>
      <c r="E156" s="56">
        <v>9658</v>
      </c>
      <c r="F156" s="44"/>
      <c r="G156" s="56"/>
      <c r="H156" s="24">
        <f t="shared" si="7"/>
        <v>19500</v>
      </c>
      <c r="I156" s="4"/>
      <c r="J156" s="4"/>
      <c r="K156" s="4"/>
      <c r="L156" s="4"/>
      <c r="M156" s="4" t="s">
        <v>28</v>
      </c>
    </row>
    <row r="157" spans="1:13" ht="12.75">
      <c r="A157" s="40" t="s">
        <v>142</v>
      </c>
      <c r="B157" s="41"/>
      <c r="C157" s="91">
        <v>4393</v>
      </c>
      <c r="D157" s="91">
        <v>6</v>
      </c>
      <c r="E157" s="56">
        <v>12</v>
      </c>
      <c r="F157" s="44"/>
      <c r="G157" s="56"/>
      <c r="H157" s="24">
        <f t="shared" si="7"/>
        <v>4411</v>
      </c>
      <c r="I157" s="4"/>
      <c r="J157" s="4"/>
      <c r="K157" s="4"/>
      <c r="L157" s="4"/>
      <c r="M157" s="4" t="s">
        <v>29</v>
      </c>
    </row>
    <row r="158" spans="1:13" ht="13.5" customHeight="1">
      <c r="A158" s="40" t="s">
        <v>143</v>
      </c>
      <c r="B158" s="41"/>
      <c r="C158" s="91">
        <v>7967</v>
      </c>
      <c r="D158" s="91">
        <v>442</v>
      </c>
      <c r="E158" s="56">
        <v>182</v>
      </c>
      <c r="F158" s="44"/>
      <c r="G158" s="56"/>
      <c r="H158" s="24">
        <f t="shared" si="7"/>
        <v>8591</v>
      </c>
      <c r="I158" s="4"/>
      <c r="J158" s="4"/>
      <c r="K158" s="4"/>
      <c r="L158" s="4"/>
      <c r="M158" s="4" t="s">
        <v>30</v>
      </c>
    </row>
    <row r="159" spans="1:13" ht="13.5" customHeight="1">
      <c r="A159" s="40" t="s">
        <v>144</v>
      </c>
      <c r="B159" s="41"/>
      <c r="C159" s="91">
        <v>2890</v>
      </c>
      <c r="D159" s="91">
        <v>1606</v>
      </c>
      <c r="E159" s="56">
        <v>3841</v>
      </c>
      <c r="F159" s="44"/>
      <c r="G159" s="56"/>
      <c r="H159" s="24">
        <f t="shared" si="7"/>
        <v>8337</v>
      </c>
      <c r="I159" s="4"/>
      <c r="J159" s="4"/>
      <c r="K159" s="4"/>
      <c r="L159" s="4"/>
      <c r="M159" s="4" t="s">
        <v>31</v>
      </c>
    </row>
    <row r="160" spans="1:13" ht="12.75" customHeight="1">
      <c r="A160" s="40" t="s">
        <v>145</v>
      </c>
      <c r="B160" s="41"/>
      <c r="C160" s="91">
        <v>5769</v>
      </c>
      <c r="D160" s="91">
        <v>53</v>
      </c>
      <c r="E160" s="56">
        <v>1765</v>
      </c>
      <c r="F160" s="44"/>
      <c r="G160" s="56"/>
      <c r="H160" s="24">
        <f t="shared" si="7"/>
        <v>7587</v>
      </c>
      <c r="I160" s="4"/>
      <c r="J160" s="4"/>
      <c r="K160" s="4"/>
      <c r="L160" s="4"/>
      <c r="M160" s="4" t="s">
        <v>32</v>
      </c>
    </row>
    <row r="161" spans="1:13" ht="12.75">
      <c r="A161" s="40" t="s">
        <v>146</v>
      </c>
      <c r="B161" s="41"/>
      <c r="C161" s="91">
        <v>11166</v>
      </c>
      <c r="D161" s="91">
        <v>99</v>
      </c>
      <c r="E161" s="56">
        <v>150</v>
      </c>
      <c r="F161" s="44"/>
      <c r="G161" s="56"/>
      <c r="H161" s="24">
        <f t="shared" si="7"/>
        <v>11415</v>
      </c>
      <c r="I161" s="4"/>
      <c r="J161" s="4"/>
      <c r="K161" s="4"/>
      <c r="L161" s="4"/>
      <c r="M161" s="4" t="s">
        <v>33</v>
      </c>
    </row>
    <row r="162" spans="1:13" ht="12.75">
      <c r="A162" s="40" t="s">
        <v>147</v>
      </c>
      <c r="B162" s="41"/>
      <c r="C162" s="91">
        <v>5463</v>
      </c>
      <c r="D162" s="91">
        <v>40</v>
      </c>
      <c r="E162" s="56">
        <v>4740</v>
      </c>
      <c r="F162" s="44"/>
      <c r="G162" s="56"/>
      <c r="H162" s="24">
        <f t="shared" si="7"/>
        <v>10243</v>
      </c>
      <c r="I162" s="4"/>
      <c r="J162" s="4"/>
      <c r="K162" s="4"/>
      <c r="L162" s="4"/>
      <c r="M162" s="4" t="s">
        <v>34</v>
      </c>
    </row>
    <row r="163" spans="1:13" ht="12.75">
      <c r="A163" s="40" t="s">
        <v>148</v>
      </c>
      <c r="B163" s="41"/>
      <c r="C163" s="91">
        <v>21291</v>
      </c>
      <c r="D163" s="91">
        <v>154</v>
      </c>
      <c r="E163" s="56">
        <v>226</v>
      </c>
      <c r="F163" s="44"/>
      <c r="G163" s="56"/>
      <c r="H163" s="24">
        <f t="shared" si="7"/>
        <v>21671</v>
      </c>
      <c r="I163" s="4"/>
      <c r="J163" s="4"/>
      <c r="K163" s="4"/>
      <c r="L163" s="4"/>
      <c r="M163" s="4" t="s">
        <v>35</v>
      </c>
    </row>
    <row r="164" spans="1:13" ht="12.75">
      <c r="A164" s="40" t="s">
        <v>149</v>
      </c>
      <c r="B164" s="41"/>
      <c r="C164" s="91">
        <v>6801</v>
      </c>
      <c r="D164" s="91">
        <v>65</v>
      </c>
      <c r="E164" s="56">
        <v>196</v>
      </c>
      <c r="F164" s="44"/>
      <c r="G164" s="56"/>
      <c r="H164" s="24">
        <f t="shared" si="7"/>
        <v>7062</v>
      </c>
      <c r="I164" s="4"/>
      <c r="J164" s="4"/>
      <c r="K164" s="4"/>
      <c r="L164" s="4"/>
      <c r="M164" s="4" t="s">
        <v>36</v>
      </c>
    </row>
    <row r="165" spans="1:13" ht="12.75">
      <c r="A165" s="40" t="s">
        <v>150</v>
      </c>
      <c r="B165" s="41"/>
      <c r="C165" s="91">
        <v>7669</v>
      </c>
      <c r="D165" s="91">
        <v>65</v>
      </c>
      <c r="E165" s="56">
        <v>157</v>
      </c>
      <c r="F165" s="44"/>
      <c r="G165" s="56"/>
      <c r="H165" s="24">
        <f t="shared" si="7"/>
        <v>7891</v>
      </c>
      <c r="I165" s="4"/>
      <c r="J165" s="4"/>
      <c r="K165" s="4"/>
      <c r="L165" s="4"/>
      <c r="M165" s="4" t="s">
        <v>37</v>
      </c>
    </row>
    <row r="166" spans="1:13" ht="12.75">
      <c r="A166" s="40" t="s">
        <v>151</v>
      </c>
      <c r="B166" s="41"/>
      <c r="C166" s="91">
        <v>7026</v>
      </c>
      <c r="D166" s="91">
        <v>37</v>
      </c>
      <c r="E166" s="56">
        <v>97</v>
      </c>
      <c r="F166" s="44"/>
      <c r="G166" s="56"/>
      <c r="H166" s="24">
        <f t="shared" si="7"/>
        <v>7160</v>
      </c>
      <c r="I166" s="4"/>
      <c r="J166" s="4"/>
      <c r="K166" s="4"/>
      <c r="L166" s="4"/>
      <c r="M166" s="4" t="s">
        <v>38</v>
      </c>
    </row>
    <row r="167" spans="1:13" ht="12.75">
      <c r="A167" s="40" t="s">
        <v>152</v>
      </c>
      <c r="B167" s="41"/>
      <c r="C167" s="91">
        <v>424</v>
      </c>
      <c r="D167" s="91">
        <v>833</v>
      </c>
      <c r="E167" s="56">
        <v>8174</v>
      </c>
      <c r="F167" s="44"/>
      <c r="G167" s="56"/>
      <c r="H167" s="24">
        <f t="shared" si="7"/>
        <v>9431</v>
      </c>
      <c r="I167" s="4"/>
      <c r="J167" s="4"/>
      <c r="K167" s="4"/>
      <c r="L167" s="4"/>
      <c r="M167" s="4" t="s">
        <v>39</v>
      </c>
    </row>
    <row r="168" spans="1:13" ht="12.75">
      <c r="A168" s="40" t="s">
        <v>153</v>
      </c>
      <c r="B168" s="41"/>
      <c r="C168" s="91">
        <v>2343</v>
      </c>
      <c r="D168" s="91">
        <v>16</v>
      </c>
      <c r="E168" s="56">
        <v>1225</v>
      </c>
      <c r="F168" s="44"/>
      <c r="G168" s="56"/>
      <c r="H168" s="24">
        <f t="shared" si="7"/>
        <v>3584</v>
      </c>
      <c r="I168" s="4"/>
      <c r="J168" s="4"/>
      <c r="K168" s="4"/>
      <c r="L168" s="4"/>
      <c r="M168" s="4" t="s">
        <v>40</v>
      </c>
    </row>
    <row r="169" spans="1:13" ht="12.75">
      <c r="A169" s="40" t="s">
        <v>154</v>
      </c>
      <c r="B169" s="41"/>
      <c r="C169" s="91">
        <v>5794</v>
      </c>
      <c r="D169" s="91">
        <v>33</v>
      </c>
      <c r="E169" s="56">
        <v>103</v>
      </c>
      <c r="F169" s="44"/>
      <c r="G169" s="56"/>
      <c r="H169" s="24">
        <f t="shared" si="7"/>
        <v>5930</v>
      </c>
      <c r="I169" s="4"/>
      <c r="J169" s="4"/>
      <c r="K169" s="4"/>
      <c r="L169" s="4"/>
      <c r="M169" s="4" t="s">
        <v>23</v>
      </c>
    </row>
    <row r="170" spans="1:13" ht="12.75">
      <c r="A170" s="40" t="s">
        <v>155</v>
      </c>
      <c r="B170" s="41"/>
      <c r="C170" s="91">
        <v>3158</v>
      </c>
      <c r="D170" s="91">
        <v>62</v>
      </c>
      <c r="E170" s="56">
        <v>6713</v>
      </c>
      <c r="F170" s="44"/>
      <c r="G170" s="56"/>
      <c r="H170" s="24">
        <f t="shared" si="7"/>
        <v>9933</v>
      </c>
      <c r="I170" s="4"/>
      <c r="J170" s="4"/>
      <c r="K170" s="4"/>
      <c r="L170" s="4"/>
      <c r="M170" s="4" t="s">
        <v>41</v>
      </c>
    </row>
    <row r="171" spans="1:13" ht="12.75">
      <c r="A171" s="40" t="s">
        <v>156</v>
      </c>
      <c r="B171" s="41"/>
      <c r="C171" s="91">
        <v>20774</v>
      </c>
      <c r="D171" s="91">
        <v>52</v>
      </c>
      <c r="E171" s="56">
        <v>132</v>
      </c>
      <c r="F171" s="44"/>
      <c r="G171" s="56"/>
      <c r="H171" s="24">
        <f t="shared" si="7"/>
        <v>20958</v>
      </c>
      <c r="I171" s="4"/>
      <c r="J171" s="4"/>
      <c r="K171" s="4"/>
      <c r="L171" s="4"/>
      <c r="M171" s="4" t="s">
        <v>42</v>
      </c>
    </row>
    <row r="172" spans="1:13" ht="12.75" customHeight="1" hidden="1">
      <c r="A172" s="40" t="s">
        <v>157</v>
      </c>
      <c r="B172" s="41"/>
      <c r="C172" s="91">
        <v>0</v>
      </c>
      <c r="D172" s="91">
        <v>0</v>
      </c>
      <c r="E172" s="56">
        <v>0</v>
      </c>
      <c r="F172" s="44"/>
      <c r="G172" s="56"/>
      <c r="H172" s="24">
        <f t="shared" si="7"/>
        <v>0</v>
      </c>
      <c r="I172" s="4"/>
      <c r="J172" s="4"/>
      <c r="K172" s="4"/>
      <c r="L172" s="4"/>
      <c r="M172" s="4" t="s">
        <v>43</v>
      </c>
    </row>
    <row r="173" spans="1:13" ht="12.75">
      <c r="A173" s="40" t="s">
        <v>161</v>
      </c>
      <c r="B173" s="41"/>
      <c r="C173" s="91">
        <v>3826</v>
      </c>
      <c r="D173" s="91">
        <v>6301</v>
      </c>
      <c r="E173" s="56">
        <v>52494</v>
      </c>
      <c r="F173" s="44"/>
      <c r="G173" s="56"/>
      <c r="H173" s="24">
        <f t="shared" si="7"/>
        <v>62621</v>
      </c>
      <c r="I173" s="4"/>
      <c r="J173" s="4"/>
      <c r="K173" s="4"/>
      <c r="L173" s="4"/>
      <c r="M173" s="4" t="s">
        <v>46</v>
      </c>
    </row>
    <row r="174" spans="1:13" ht="12.75" customHeight="1" hidden="1">
      <c r="A174" s="40" t="s">
        <v>92</v>
      </c>
      <c r="B174" s="41"/>
      <c r="C174" s="91"/>
      <c r="D174" s="91"/>
      <c r="E174" s="56"/>
      <c r="F174" s="44"/>
      <c r="G174" s="56"/>
      <c r="H174" s="24">
        <f t="shared" si="7"/>
        <v>0</v>
      </c>
      <c r="I174" s="4"/>
      <c r="J174" s="4"/>
      <c r="K174" s="4"/>
      <c r="L174" s="4"/>
      <c r="M174" s="4" t="s">
        <v>45</v>
      </c>
    </row>
    <row r="175" spans="1:13" ht="13.5" thickBot="1">
      <c r="A175" s="40" t="s">
        <v>158</v>
      </c>
      <c r="B175" s="41"/>
      <c r="C175" s="91">
        <v>1611</v>
      </c>
      <c r="D175" s="91">
        <v>27</v>
      </c>
      <c r="E175" s="56">
        <v>795</v>
      </c>
      <c r="F175" s="44"/>
      <c r="G175" s="56"/>
      <c r="H175" s="24">
        <f t="shared" si="7"/>
        <v>2433</v>
      </c>
      <c r="I175" s="4"/>
      <c r="J175" s="4"/>
      <c r="K175" s="4"/>
      <c r="L175" s="4"/>
      <c r="M175" s="4" t="s">
        <v>91</v>
      </c>
    </row>
    <row r="176" spans="1:8" ht="13.5" thickBot="1">
      <c r="A176" s="42" t="s">
        <v>49</v>
      </c>
      <c r="B176" s="43"/>
      <c r="C176" s="84">
        <f>SUM(C151:C175)</f>
        <v>146222</v>
      </c>
      <c r="D176" s="84">
        <f>SUM(D151:D175)</f>
        <v>11915</v>
      </c>
      <c r="E176" s="84">
        <f>E151+E154+E155+E156+E157+E158+E159+E160+E161+E162+E163+E164+E165+E166+E167+E168+E169+E170+E171+E172+E173+E175</f>
        <v>110055</v>
      </c>
      <c r="F176" s="48">
        <f>SUM(F151:F175)</f>
        <v>0</v>
      </c>
      <c r="G176" s="61">
        <f>SUM(G151:G175)</f>
        <v>0</v>
      </c>
      <c r="H176" s="35">
        <f>SUM(C176:G176)</f>
        <v>268192</v>
      </c>
    </row>
    <row r="177" spans="3:7" ht="12.75">
      <c r="C177" s="105"/>
      <c r="D177" s="105"/>
      <c r="E177" s="76"/>
      <c r="G177" s="7"/>
    </row>
    <row r="178" spans="3:4" ht="12.75">
      <c r="C178" s="106"/>
      <c r="D178" s="106"/>
    </row>
    <row r="181" ht="18.75" customHeight="1" hidden="1"/>
  </sheetData>
  <sheetProtection/>
  <mergeCells count="28">
    <mergeCell ref="H92:H95"/>
    <mergeCell ref="A4:H4"/>
    <mergeCell ref="A5:H5"/>
    <mergeCell ref="A90:H90"/>
    <mergeCell ref="C7:G7"/>
    <mergeCell ref="F8:F9"/>
    <mergeCell ref="A88:H88"/>
    <mergeCell ref="A89:H89"/>
    <mergeCell ref="D86:H86"/>
    <mergeCell ref="A123:B123"/>
    <mergeCell ref="E93:E95"/>
    <mergeCell ref="D93:D95"/>
    <mergeCell ref="G93:G95"/>
    <mergeCell ref="A96:B96"/>
    <mergeCell ref="F93:F95"/>
    <mergeCell ref="C93:C95"/>
    <mergeCell ref="A92:A95"/>
    <mergeCell ref="C92:G92"/>
    <mergeCell ref="D1:H1"/>
    <mergeCell ref="D2:H2"/>
    <mergeCell ref="D85:H85"/>
    <mergeCell ref="A150:B150"/>
    <mergeCell ref="A7:A9"/>
    <mergeCell ref="H7:H9"/>
    <mergeCell ref="C8:C9"/>
    <mergeCell ref="E8:E9"/>
    <mergeCell ref="D8:D9"/>
    <mergeCell ref="G8:G9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  <rowBreaks count="1" manualBreakCount="1"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fpa</cp:lastModifiedBy>
  <cp:lastPrinted>2015-05-08T03:32:10Z</cp:lastPrinted>
  <dcterms:created xsi:type="dcterms:W3CDTF">2000-02-22T04:45:26Z</dcterms:created>
  <dcterms:modified xsi:type="dcterms:W3CDTF">2015-05-08T08:02:19Z</dcterms:modified>
  <cp:category/>
  <cp:version/>
  <cp:contentType/>
  <cp:contentStatus/>
</cp:coreProperties>
</file>