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81" yWindow="1170" windowWidth="7155" windowHeight="6015" activeTab="0"/>
  </bookViews>
  <sheets>
    <sheet name="Лист1" sheetId="1" r:id="rId1"/>
    <sheet name="Лист2" sheetId="2" r:id="rId2"/>
  </sheets>
  <definedNames>
    <definedName name="_xlnm.Print_Area" localSheetId="0">'Лист1'!$A$1:$G$33</definedName>
  </definedNames>
  <calcPr fullCalcOnLoad="1"/>
</workbook>
</file>

<file path=xl/sharedStrings.xml><?xml version="1.0" encoding="utf-8"?>
<sst xmlns="http://schemas.openxmlformats.org/spreadsheetml/2006/main" count="60" uniqueCount="39">
  <si>
    <t>МАКС-М</t>
  </si>
  <si>
    <t>Всего</t>
  </si>
  <si>
    <t xml:space="preserve"> </t>
  </si>
  <si>
    <t>Страховая медицинская организация</t>
  </si>
  <si>
    <t xml:space="preserve">ИТОГО: </t>
  </si>
  <si>
    <t>Медицинская организация</t>
  </si>
  <si>
    <t>Моряковская УБ</t>
  </si>
  <si>
    <t>Светленская РБ № 1</t>
  </si>
  <si>
    <t>Томская ЦРБ</t>
  </si>
  <si>
    <t>ИТОГО:</t>
  </si>
  <si>
    <t>Медика-Томск</t>
  </si>
  <si>
    <t>СОГАЗ-Мед</t>
  </si>
  <si>
    <t>Данные СМО</t>
  </si>
  <si>
    <t>ОГБУЗ "Моряковская УБ"</t>
  </si>
  <si>
    <t>ФГБУ СибФНКЦ ФМБА России</t>
  </si>
  <si>
    <t>ОГАУЗ "Стрежевская ГБ"</t>
  </si>
  <si>
    <t>ОГАУЗ "Томская РБ"</t>
  </si>
  <si>
    <t>ОГБУЗ "Асиновская РБ"</t>
  </si>
  <si>
    <t>ОГАУЗ "Александровская РБ"</t>
  </si>
  <si>
    <t>ОГБУЗ "Бакчарская РБ"</t>
  </si>
  <si>
    <t>ОГБУЗ "Верхнекетская РБ"</t>
  </si>
  <si>
    <t>ОГБУЗ "Зырянская РБ"</t>
  </si>
  <si>
    <t>ОГБУЗ "Каргасокская РБ"</t>
  </si>
  <si>
    <t>ОГБУЗ "Колпашевская РБ"</t>
  </si>
  <si>
    <t>ОГБУЗ "Молчановская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</si>
  <si>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</si>
  <si>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</si>
  <si>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</si>
  <si>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</si>
  <si>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</si>
  <si>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"Кожевниковская РБ"</t>
  </si>
  <si>
    <t>к приказу ТФОМС Томской области от __________ № _____</t>
  </si>
  <si>
    <t xml:space="preserve">Численность лиц, застрахованных на территории Томской области, </t>
  </si>
  <si>
    <t>Приложение № 3</t>
  </si>
  <si>
    <t>ОГАУЗ "ССМП"</t>
  </si>
  <si>
    <t>ОГАУЗ "СРБ"</t>
  </si>
  <si>
    <t>ОГАУЗ "Кривошеинская РБ"</t>
  </si>
  <si>
    <t>обслуживаемых медицинскими организациями, оказывающими скорую медицинскую помощь,</t>
  </si>
  <si>
    <t xml:space="preserve">по состоянию на 01.12.2017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</si>
</sst>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"/>
      <family val="1"/>
    </font>
    <font>
      <sz val="8"/>
      <name val="Arial Cyr"/>
      <family val="0"/>
    </font>
    <font>
      <sz val="10"/>
      <color indexed="8"/>
      <name val="Arial Cyr"/>
      <family val="0"/>
    </font>
    <font>
      <sz val="8"/>
      <color indexed="10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3" fontId="7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9" fontId="0" fillId="0" borderId="0" xfId="0" applyNumberFormat="1" applyAlignment="1">
      <alignment/>
    </xf>
    <xf numFmtId="9" fontId="5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3" fillId="33" borderId="0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/>
    </xf>
    <xf numFmtId="10" fontId="5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7" fillId="0" borderId="11" xfId="0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11" fillId="33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Border="1" applyAlignment="1">
      <alignment/>
    </xf>
    <xf numFmtId="0" fontId="12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3" fillId="33" borderId="14" xfId="0" applyFont="1" applyFill="1" applyBorder="1" applyAlignment="1">
      <alignment wrapText="1"/>
    </xf>
    <xf numFmtId="3" fontId="14" fillId="0" borderId="15" xfId="0" applyNumberFormat="1" applyFont="1" applyFill="1" applyBorder="1" applyAlignment="1">
      <alignment horizontal="right"/>
    </xf>
    <xf numFmtId="3" fontId="14" fillId="33" borderId="16" xfId="0" applyNumberFormat="1" applyFont="1" applyFill="1" applyBorder="1" applyAlignment="1">
      <alignment horizontal="right"/>
    </xf>
    <xf numFmtId="0" fontId="13" fillId="33" borderId="17" xfId="0" applyFont="1" applyFill="1" applyBorder="1" applyAlignment="1">
      <alignment/>
    </xf>
    <xf numFmtId="3" fontId="14" fillId="0" borderId="18" xfId="0" applyNumberFormat="1" applyFont="1" applyFill="1" applyBorder="1" applyAlignment="1">
      <alignment horizontal="right"/>
    </xf>
    <xf numFmtId="3" fontId="14" fillId="33" borderId="18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0" fontId="13" fillId="33" borderId="19" xfId="0" applyFont="1" applyFill="1" applyBorder="1" applyAlignment="1">
      <alignment/>
    </xf>
    <xf numFmtId="0" fontId="13" fillId="33" borderId="20" xfId="0" applyFont="1" applyFill="1" applyBorder="1" applyAlignment="1">
      <alignment/>
    </xf>
    <xf numFmtId="3" fontId="14" fillId="0" borderId="21" xfId="0" applyNumberFormat="1" applyFont="1" applyFill="1" applyBorder="1" applyAlignment="1">
      <alignment horizontal="right"/>
    </xf>
    <xf numFmtId="3" fontId="14" fillId="33" borderId="22" xfId="0" applyNumberFormat="1" applyFont="1" applyFill="1" applyBorder="1" applyAlignment="1">
      <alignment horizontal="right"/>
    </xf>
    <xf numFmtId="0" fontId="10" fillId="33" borderId="0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13" fillId="33" borderId="3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6">
      <selection activeCell="B4" sqref="A4:G33"/>
    </sheetView>
  </sheetViews>
  <sheetFormatPr defaultColWidth="9.00390625" defaultRowHeight="10.5" customHeight="1"/>
  <cols>
    <col min="1" max="1" width="3.125" style="0" customWidth="1"/>
    <col min="2" max="2" width="25.00390625" style="0" customWidth="1"/>
    <col min="3" max="3" width="12.00390625" style="26" customWidth="1"/>
    <col min="4" max="4" width="11.625" style="2" customWidth="1"/>
    <col min="5" max="5" width="15.25390625" style="2" customWidth="1"/>
    <col min="6" max="6" width="5.125" style="0" customWidth="1"/>
    <col min="7" max="7" width="16.75390625" style="0" customWidth="1"/>
    <col min="8" max="8" width="11.125" style="0" customWidth="1"/>
  </cols>
  <sheetData>
    <row r="1" spans="1:7" ht="10.5" customHeight="1">
      <c r="A1" s="27"/>
      <c r="B1" s="28"/>
      <c r="C1" s="29" t="s">
        <v>33</v>
      </c>
      <c r="D1" s="29"/>
      <c r="E1" s="29"/>
      <c r="F1" s="29"/>
      <c r="G1" s="29"/>
    </row>
    <row r="2" spans="1:7" ht="10.5" customHeight="1">
      <c r="A2" s="27"/>
      <c r="B2" s="28"/>
      <c r="C2" s="30" t="s">
        <v>31</v>
      </c>
      <c r="D2" s="30"/>
      <c r="E2" s="30"/>
      <c r="F2" s="30"/>
      <c r="G2" s="30"/>
    </row>
    <row r="3" spans="1:7" ht="10.5" customHeight="1">
      <c r="A3" s="27"/>
      <c r="B3" s="28"/>
      <c r="C3" s="31"/>
      <c r="D3" s="32"/>
      <c r="E3" s="32"/>
      <c r="F3" s="28"/>
      <c r="G3" s="27"/>
    </row>
    <row r="4" spans="1:7" s="1" customFormat="1" ht="10.5" customHeight="1">
      <c r="A4" s="33"/>
      <c r="B4" s="48" t="s">
        <v>32</v>
      </c>
      <c r="C4" s="48"/>
      <c r="D4" s="48"/>
      <c r="E4" s="48"/>
      <c r="F4" s="34"/>
      <c r="G4" s="35"/>
    </row>
    <row r="5" spans="1:7" s="1" customFormat="1" ht="14.25" customHeight="1">
      <c r="A5" s="48" t="s">
        <v>37</v>
      </c>
      <c r="B5" s="48"/>
      <c r="C5" s="48"/>
      <c r="D5" s="48"/>
      <c r="E5" s="48"/>
      <c r="F5" s="48"/>
      <c r="G5" s="48"/>
    </row>
    <row r="6" spans="1:16" s="1" customFormat="1" ht="14.25" customHeight="1" thickBot="1">
      <c r="A6" s="33"/>
      <c r="B6" s="49" t="s">
        <v>38</v>
      </c>
      <c r="C6" s="49"/>
      <c r="D6" s="49"/>
      <c r="E6" s="49"/>
      <c r="F6" s="35"/>
      <c r="G6" s="33"/>
      <c r="J6" s="22"/>
      <c r="K6" s="22"/>
      <c r="L6" s="22"/>
      <c r="M6" s="22"/>
      <c r="N6" s="22"/>
      <c r="O6" s="22"/>
      <c r="P6" s="22"/>
    </row>
    <row r="7" spans="1:16" ht="9.75" customHeight="1">
      <c r="A7" s="27"/>
      <c r="B7" s="50" t="s">
        <v>5</v>
      </c>
      <c r="C7" s="56" t="s">
        <v>3</v>
      </c>
      <c r="D7" s="57"/>
      <c r="E7" s="58"/>
      <c r="F7" s="28"/>
      <c r="G7" s="27"/>
      <c r="J7" s="22"/>
      <c r="P7" s="22"/>
    </row>
    <row r="8" spans="1:16" ht="9.75" customHeight="1" thickBot="1">
      <c r="A8" s="27"/>
      <c r="B8" s="51"/>
      <c r="C8" s="59"/>
      <c r="D8" s="60"/>
      <c r="E8" s="61"/>
      <c r="F8" s="28"/>
      <c r="G8" s="27"/>
      <c r="J8" s="22"/>
      <c r="P8" s="22"/>
    </row>
    <row r="9" spans="1:16" ht="9.75" customHeight="1">
      <c r="A9" s="27"/>
      <c r="B9" s="51"/>
      <c r="C9" s="53" t="s">
        <v>11</v>
      </c>
      <c r="D9" s="53" t="s">
        <v>0</v>
      </c>
      <c r="E9" s="53" t="s">
        <v>1</v>
      </c>
      <c r="F9" s="28"/>
      <c r="G9" s="36"/>
      <c r="J9" s="22"/>
      <c r="P9" s="22"/>
    </row>
    <row r="10" spans="1:16" ht="9.75" customHeight="1">
      <c r="A10" s="27"/>
      <c r="B10" s="51"/>
      <c r="C10" s="54"/>
      <c r="D10" s="54"/>
      <c r="E10" s="54"/>
      <c r="F10" s="28"/>
      <c r="G10" s="36"/>
      <c r="I10" t="s">
        <v>2</v>
      </c>
      <c r="J10" s="22"/>
      <c r="K10" s="22"/>
      <c r="L10" s="22"/>
      <c r="M10" s="22"/>
      <c r="N10" s="22"/>
      <c r="O10" s="22"/>
      <c r="P10" s="22"/>
    </row>
    <row r="11" spans="1:16" ht="9.75" customHeight="1" thickBot="1">
      <c r="A11" s="27"/>
      <c r="B11" s="52"/>
      <c r="C11" s="55"/>
      <c r="D11" s="55"/>
      <c r="E11" s="55"/>
      <c r="F11" s="28"/>
      <c r="G11" s="36"/>
      <c r="J11" s="22"/>
      <c r="K11" s="22"/>
      <c r="L11" s="22"/>
      <c r="M11" s="22"/>
      <c r="N11" s="22"/>
      <c r="O11" s="22"/>
      <c r="P11" s="22"/>
    </row>
    <row r="12" spans="1:16" ht="24.75" customHeight="1">
      <c r="A12" s="27"/>
      <c r="B12" s="37" t="s">
        <v>34</v>
      </c>
      <c r="C12" s="38">
        <v>260718</v>
      </c>
      <c r="D12" s="38">
        <v>272511</v>
      </c>
      <c r="E12" s="39">
        <f>+C12+D12</f>
        <v>533229</v>
      </c>
      <c r="F12" s="28"/>
      <c r="G12" s="36"/>
      <c r="H12" s="3"/>
      <c r="J12" s="22"/>
      <c r="K12" s="23"/>
      <c r="L12" s="24"/>
      <c r="M12" s="24"/>
      <c r="N12" s="24"/>
      <c r="O12" s="24"/>
      <c r="P12" s="22"/>
    </row>
    <row r="13" spans="1:16" ht="22.5" customHeight="1">
      <c r="A13" s="27"/>
      <c r="B13" s="40" t="s">
        <v>16</v>
      </c>
      <c r="C13" s="41">
        <v>20736</v>
      </c>
      <c r="D13" s="41">
        <v>20316</v>
      </c>
      <c r="E13" s="39">
        <f aca="true" t="shared" si="0" ref="E13:E32">+C13+D13</f>
        <v>41052</v>
      </c>
      <c r="F13" s="28"/>
      <c r="G13" s="36"/>
      <c r="J13" s="22"/>
      <c r="K13" s="23"/>
      <c r="L13" s="24"/>
      <c r="M13" s="24"/>
      <c r="N13" s="24"/>
      <c r="O13" s="24"/>
      <c r="P13" s="22"/>
    </row>
    <row r="14" spans="1:16" ht="22.5" customHeight="1">
      <c r="A14" s="27"/>
      <c r="B14" s="40" t="s">
        <v>35</v>
      </c>
      <c r="C14" s="41">
        <v>17081</v>
      </c>
      <c r="D14" s="42">
        <v>18254</v>
      </c>
      <c r="E14" s="39">
        <f t="shared" si="0"/>
        <v>35335</v>
      </c>
      <c r="F14" s="28"/>
      <c r="G14" s="43"/>
      <c r="J14" s="22"/>
      <c r="K14" s="23"/>
      <c r="L14" s="24"/>
      <c r="M14" s="25"/>
      <c r="N14" s="24"/>
      <c r="O14" s="24"/>
      <c r="P14" s="22"/>
    </row>
    <row r="15" spans="1:16" ht="22.5" customHeight="1">
      <c r="A15" s="27"/>
      <c r="B15" s="40" t="s">
        <v>13</v>
      </c>
      <c r="C15" s="41">
        <v>3477</v>
      </c>
      <c r="D15" s="42">
        <v>2041</v>
      </c>
      <c r="E15" s="39">
        <f t="shared" si="0"/>
        <v>5518</v>
      </c>
      <c r="F15" s="28"/>
      <c r="G15" s="43"/>
      <c r="J15" s="22"/>
      <c r="K15" s="23"/>
      <c r="L15" s="24"/>
      <c r="M15" s="25"/>
      <c r="N15" s="24"/>
      <c r="O15" s="24"/>
      <c r="P15" s="22"/>
    </row>
    <row r="16" spans="1:16" ht="24.75" customHeight="1">
      <c r="A16" s="27"/>
      <c r="B16" s="40" t="s">
        <v>17</v>
      </c>
      <c r="C16" s="41">
        <v>20047</v>
      </c>
      <c r="D16" s="42">
        <v>18039</v>
      </c>
      <c r="E16" s="39">
        <f t="shared" si="0"/>
        <v>38086</v>
      </c>
      <c r="F16" s="28"/>
      <c r="G16" s="43"/>
      <c r="J16" s="22"/>
      <c r="K16" s="23"/>
      <c r="L16" s="24"/>
      <c r="M16" s="24"/>
      <c r="N16" s="24"/>
      <c r="O16" s="24"/>
      <c r="P16" s="22"/>
    </row>
    <row r="17" spans="1:16" ht="24.75" customHeight="1">
      <c r="A17" s="27"/>
      <c r="B17" s="40" t="s">
        <v>18</v>
      </c>
      <c r="C17" s="41">
        <v>8923</v>
      </c>
      <c r="D17" s="42">
        <v>99</v>
      </c>
      <c r="E17" s="39">
        <f t="shared" si="0"/>
        <v>9022</v>
      </c>
      <c r="F17" s="28"/>
      <c r="G17" s="43"/>
      <c r="J17" s="22"/>
      <c r="K17" s="23"/>
      <c r="L17" s="24"/>
      <c r="M17" s="25"/>
      <c r="N17" s="25"/>
      <c r="O17" s="24"/>
      <c r="P17" s="22"/>
    </row>
    <row r="18" spans="1:16" ht="24.75" customHeight="1">
      <c r="A18" s="27"/>
      <c r="B18" s="40" t="s">
        <v>19</v>
      </c>
      <c r="C18" s="41">
        <v>16985</v>
      </c>
      <c r="D18" s="42">
        <v>816</v>
      </c>
      <c r="E18" s="39">
        <f t="shared" si="0"/>
        <v>17801</v>
      </c>
      <c r="F18" s="28"/>
      <c r="G18" s="43"/>
      <c r="J18" s="22"/>
      <c r="K18" s="23"/>
      <c r="L18" s="24"/>
      <c r="M18" s="25"/>
      <c r="N18" s="25"/>
      <c r="O18" s="24"/>
      <c r="P18" s="22"/>
    </row>
    <row r="19" spans="1:16" ht="24.75" customHeight="1">
      <c r="A19" s="27"/>
      <c r="B19" s="40" t="s">
        <v>20</v>
      </c>
      <c r="C19" s="41">
        <v>10311</v>
      </c>
      <c r="D19" s="42">
        <v>6744</v>
      </c>
      <c r="E19" s="39">
        <f t="shared" si="0"/>
        <v>17055</v>
      </c>
      <c r="F19" s="28"/>
      <c r="G19" s="43"/>
      <c r="J19" s="22"/>
      <c r="K19" s="23"/>
      <c r="L19" s="24"/>
      <c r="M19" s="24"/>
      <c r="N19" s="24"/>
      <c r="O19" s="24"/>
      <c r="P19" s="22"/>
    </row>
    <row r="20" spans="1:16" ht="24.75" customHeight="1">
      <c r="A20" s="27"/>
      <c r="B20" s="40" t="s">
        <v>21</v>
      </c>
      <c r="C20" s="41">
        <v>11374</v>
      </c>
      <c r="D20" s="42">
        <v>3884</v>
      </c>
      <c r="E20" s="39">
        <f t="shared" si="0"/>
        <v>15258</v>
      </c>
      <c r="F20" s="28"/>
      <c r="G20" s="43"/>
      <c r="J20" s="22"/>
      <c r="K20" s="23"/>
      <c r="L20" s="24"/>
      <c r="M20" s="25"/>
      <c r="N20" s="24"/>
      <c r="O20" s="24"/>
      <c r="P20" s="22"/>
    </row>
    <row r="21" spans="1:16" ht="24.75" customHeight="1">
      <c r="A21" s="27"/>
      <c r="B21" s="40" t="s">
        <v>22</v>
      </c>
      <c r="C21" s="41">
        <v>22287</v>
      </c>
      <c r="D21" s="42">
        <v>690</v>
      </c>
      <c r="E21" s="39">
        <f t="shared" si="0"/>
        <v>22977</v>
      </c>
      <c r="F21" s="28"/>
      <c r="G21" s="43"/>
      <c r="J21" s="22"/>
      <c r="K21" s="23"/>
      <c r="L21" s="24"/>
      <c r="M21" s="25"/>
      <c r="N21" s="25"/>
      <c r="O21" s="24"/>
      <c r="P21" s="22"/>
    </row>
    <row r="22" spans="1:16" ht="24.75" customHeight="1">
      <c r="A22" s="27"/>
      <c r="B22" s="40" t="s">
        <v>30</v>
      </c>
      <c r="C22" s="41">
        <v>12100</v>
      </c>
      <c r="D22" s="42">
        <v>9783</v>
      </c>
      <c r="E22" s="39">
        <f t="shared" si="0"/>
        <v>21883</v>
      </c>
      <c r="F22" s="28"/>
      <c r="G22" s="43"/>
      <c r="J22" s="22"/>
      <c r="K22" s="23"/>
      <c r="L22" s="24"/>
      <c r="M22" s="25"/>
      <c r="N22" s="24"/>
      <c r="O22" s="24"/>
      <c r="P22" s="22"/>
    </row>
    <row r="23" spans="1:16" ht="24.75" customHeight="1">
      <c r="A23" s="27"/>
      <c r="B23" s="40" t="s">
        <v>23</v>
      </c>
      <c r="C23" s="41">
        <v>42490</v>
      </c>
      <c r="D23" s="42">
        <v>1137</v>
      </c>
      <c r="E23" s="39">
        <f t="shared" si="0"/>
        <v>43627</v>
      </c>
      <c r="F23" s="28"/>
      <c r="G23" s="43"/>
      <c r="J23" s="22"/>
      <c r="K23" s="23"/>
      <c r="L23" s="24"/>
      <c r="M23" s="25"/>
      <c r="N23" s="25"/>
      <c r="O23" s="24"/>
      <c r="P23" s="22"/>
    </row>
    <row r="24" spans="1:16" ht="24.75" customHeight="1">
      <c r="A24" s="27"/>
      <c r="B24" s="40" t="s">
        <v>36</v>
      </c>
      <c r="C24" s="41">
        <v>13886</v>
      </c>
      <c r="D24" s="42">
        <v>874</v>
      </c>
      <c r="E24" s="39">
        <f t="shared" si="0"/>
        <v>14760</v>
      </c>
      <c r="F24" s="28"/>
      <c r="G24" s="43"/>
      <c r="J24" s="22"/>
      <c r="K24" s="23"/>
      <c r="L24" s="24"/>
      <c r="M24" s="25"/>
      <c r="N24" s="25"/>
      <c r="O24" s="24"/>
      <c r="P24" s="22"/>
    </row>
    <row r="25" spans="1:16" ht="24.75" customHeight="1">
      <c r="A25" s="27"/>
      <c r="B25" s="40" t="s">
        <v>24</v>
      </c>
      <c r="C25" s="41">
        <v>14013</v>
      </c>
      <c r="D25" s="42">
        <v>630</v>
      </c>
      <c r="E25" s="39">
        <f t="shared" si="0"/>
        <v>14643</v>
      </c>
      <c r="F25" s="28"/>
      <c r="G25" s="43"/>
      <c r="J25" s="22"/>
      <c r="K25" s="23"/>
      <c r="L25" s="24"/>
      <c r="M25" s="25"/>
      <c r="N25" s="25"/>
      <c r="O25" s="24"/>
      <c r="P25" s="22"/>
    </row>
    <row r="26" spans="1:16" ht="24.75" customHeight="1">
      <c r="A26" s="27"/>
      <c r="B26" s="40" t="s">
        <v>25</v>
      </c>
      <c r="C26" s="41">
        <v>13089</v>
      </c>
      <c r="D26" s="42">
        <v>379</v>
      </c>
      <c r="E26" s="39">
        <f t="shared" si="0"/>
        <v>13468</v>
      </c>
      <c r="F26" s="28"/>
      <c r="G26" s="43"/>
      <c r="J26" s="22"/>
      <c r="K26" s="23"/>
      <c r="L26" s="24"/>
      <c r="M26" s="25"/>
      <c r="N26" s="25"/>
      <c r="O26" s="24"/>
      <c r="P26" s="22"/>
    </row>
    <row r="27" spans="1:16" ht="24.75" customHeight="1">
      <c r="A27" s="27"/>
      <c r="B27" s="40" t="s">
        <v>26</v>
      </c>
      <c r="C27" s="41">
        <v>3788</v>
      </c>
      <c r="D27" s="42">
        <v>16198</v>
      </c>
      <c r="E27" s="39">
        <f t="shared" si="0"/>
        <v>19986</v>
      </c>
      <c r="F27" s="28"/>
      <c r="G27" s="43"/>
      <c r="J27" s="22"/>
      <c r="K27" s="23"/>
      <c r="L27" s="24"/>
      <c r="M27" s="24"/>
      <c r="N27" s="24"/>
      <c r="O27" s="24"/>
      <c r="P27" s="22"/>
    </row>
    <row r="28" spans="1:16" ht="24.75" customHeight="1">
      <c r="A28" s="27"/>
      <c r="B28" s="40" t="s">
        <v>27</v>
      </c>
      <c r="C28" s="41">
        <v>4875</v>
      </c>
      <c r="D28" s="42">
        <v>2804</v>
      </c>
      <c r="E28" s="39">
        <f t="shared" si="0"/>
        <v>7679</v>
      </c>
      <c r="F28" s="28"/>
      <c r="G28" s="43"/>
      <c r="J28" s="22"/>
      <c r="K28" s="23"/>
      <c r="L28" s="24"/>
      <c r="M28" s="25"/>
      <c r="N28" s="24"/>
      <c r="O28" s="24"/>
      <c r="P28" s="22"/>
    </row>
    <row r="29" spans="1:16" ht="24.75" customHeight="1">
      <c r="A29" s="27"/>
      <c r="B29" s="40" t="s">
        <v>28</v>
      </c>
      <c r="C29" s="41">
        <v>12074</v>
      </c>
      <c r="D29" s="42">
        <v>566</v>
      </c>
      <c r="E29" s="39">
        <f t="shared" si="0"/>
        <v>12640</v>
      </c>
      <c r="F29" s="28"/>
      <c r="G29" s="43"/>
      <c r="J29" s="22"/>
      <c r="K29" s="23"/>
      <c r="L29" s="24"/>
      <c r="M29" s="25"/>
      <c r="N29" s="25"/>
      <c r="O29" s="24"/>
      <c r="P29" s="22"/>
    </row>
    <row r="30" spans="1:16" ht="24.75" customHeight="1">
      <c r="A30" s="27"/>
      <c r="B30" s="40" t="s">
        <v>29</v>
      </c>
      <c r="C30" s="41">
        <v>7129</v>
      </c>
      <c r="D30" s="42">
        <v>12770</v>
      </c>
      <c r="E30" s="39">
        <f t="shared" si="0"/>
        <v>19899</v>
      </c>
      <c r="F30" s="28"/>
      <c r="G30" s="43"/>
      <c r="J30" s="22"/>
      <c r="K30" s="23"/>
      <c r="L30" s="24"/>
      <c r="M30" s="25"/>
      <c r="N30" s="24"/>
      <c r="O30" s="24"/>
      <c r="P30" s="22"/>
    </row>
    <row r="31" spans="1:16" ht="24.75" customHeight="1">
      <c r="A31" s="27"/>
      <c r="B31" s="40" t="s">
        <v>15</v>
      </c>
      <c r="C31" s="41">
        <v>38894</v>
      </c>
      <c r="D31" s="42">
        <v>388</v>
      </c>
      <c r="E31" s="39">
        <f t="shared" si="0"/>
        <v>39282</v>
      </c>
      <c r="F31" s="28"/>
      <c r="G31" s="43"/>
      <c r="J31" s="22"/>
      <c r="K31" s="23"/>
      <c r="L31" s="24"/>
      <c r="M31" s="25"/>
      <c r="N31" s="25"/>
      <c r="O31" s="24"/>
      <c r="P31" s="22"/>
    </row>
    <row r="32" spans="1:16" ht="24.75" customHeight="1">
      <c r="A32" s="27"/>
      <c r="B32" s="44" t="s">
        <v>14</v>
      </c>
      <c r="C32" s="41">
        <v>23616</v>
      </c>
      <c r="D32" s="42">
        <v>88379</v>
      </c>
      <c r="E32" s="39">
        <f t="shared" si="0"/>
        <v>111995</v>
      </c>
      <c r="F32" s="28"/>
      <c r="G32" s="43"/>
      <c r="J32" s="22"/>
      <c r="K32" s="23"/>
      <c r="L32" s="24"/>
      <c r="M32" s="24"/>
      <c r="N32" s="24"/>
      <c r="O32" s="24"/>
      <c r="P32" s="22"/>
    </row>
    <row r="33" spans="1:16" ht="24.75" customHeight="1" thickBot="1">
      <c r="A33" s="27"/>
      <c r="B33" s="45" t="s">
        <v>4</v>
      </c>
      <c r="C33" s="46">
        <f>SUM(C12:C32)</f>
        <v>577893</v>
      </c>
      <c r="D33" s="46">
        <f>SUM(D12:D32)</f>
        <v>477302</v>
      </c>
      <c r="E33" s="47">
        <f>C33+D33</f>
        <v>1055195</v>
      </c>
      <c r="F33" s="28"/>
      <c r="G33" s="43"/>
      <c r="J33" s="22"/>
      <c r="K33" s="23"/>
      <c r="L33" s="24"/>
      <c r="M33" s="24"/>
      <c r="N33" s="24"/>
      <c r="O33" s="24"/>
      <c r="P33" s="22"/>
    </row>
  </sheetData>
  <sheetProtection/>
  <mergeCells count="8">
    <mergeCell ref="B4:E4"/>
    <mergeCell ref="A5:G5"/>
    <mergeCell ref="B6:E6"/>
    <mergeCell ref="B7:B11"/>
    <mergeCell ref="D9:D11"/>
    <mergeCell ref="E9:E11"/>
    <mergeCell ref="C9:C11"/>
    <mergeCell ref="C7:E8"/>
  </mergeCells>
  <printOptions/>
  <pageMargins left="0.5905511811023623" right="0" top="0.3937007874015748" bottom="0.1968503937007874" header="0" footer="0"/>
  <pageSetup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17.125" style="0" customWidth="1"/>
  </cols>
  <sheetData>
    <row r="1" spans="2:5" ht="22.5">
      <c r="B1" s="16" t="s">
        <v>10</v>
      </c>
      <c r="C1" s="16" t="s">
        <v>11</v>
      </c>
      <c r="D1" s="17" t="s">
        <v>0</v>
      </c>
      <c r="E1" s="16" t="s">
        <v>1</v>
      </c>
    </row>
    <row r="2" spans="1:11" ht="12.75">
      <c r="A2" s="1"/>
      <c r="B2" s="20">
        <v>30375</v>
      </c>
      <c r="C2" s="20">
        <v>1241</v>
      </c>
      <c r="D2" s="20">
        <v>36831</v>
      </c>
      <c r="E2" s="21">
        <f>B2+C2+D2</f>
        <v>68447</v>
      </c>
      <c r="F2" s="13"/>
      <c r="K2" t="s">
        <v>12</v>
      </c>
    </row>
    <row r="3" spans="1:6" ht="12.75">
      <c r="A3" s="18" t="s">
        <v>8</v>
      </c>
      <c r="B3" s="20">
        <f>E3*B14</f>
        <v>17091.984831628943</v>
      </c>
      <c r="C3" s="20">
        <f>E3*C14</f>
        <v>675.0508108339395</v>
      </c>
      <c r="D3" s="20">
        <f>E3*D14</f>
        <v>17487.96435753712</v>
      </c>
      <c r="E3" s="21">
        <v>35255</v>
      </c>
      <c r="F3" s="13"/>
    </row>
    <row r="4" spans="1:17" ht="22.5">
      <c r="A4" s="19" t="s">
        <v>7</v>
      </c>
      <c r="B4" s="20">
        <f>B15*$E$4</f>
        <v>12367.06501315295</v>
      </c>
      <c r="C4" s="20">
        <f>C15*$E$4</f>
        <v>845.6344732556682</v>
      </c>
      <c r="D4" s="20">
        <f>D15*$E$4</f>
        <v>15667.300513591383</v>
      </c>
      <c r="E4" s="21">
        <v>28880</v>
      </c>
      <c r="F4" s="13"/>
      <c r="K4" s="4"/>
      <c r="L4" s="5" t="s">
        <v>10</v>
      </c>
      <c r="M4" s="5" t="s">
        <v>11</v>
      </c>
      <c r="N4" s="6" t="s">
        <v>0</v>
      </c>
      <c r="O4" s="5"/>
      <c r="P4" s="5"/>
      <c r="Q4" s="5" t="s">
        <v>1</v>
      </c>
    </row>
    <row r="5" spans="1:17" ht="12.75">
      <c r="A5" s="19" t="s">
        <v>6</v>
      </c>
      <c r="B5" s="20">
        <f>B16*$E$5</f>
        <v>2042.6655757823685</v>
      </c>
      <c r="C5" s="20">
        <f>C16*$E$5</f>
        <v>51.15483739005932</v>
      </c>
      <c r="D5" s="20">
        <f>D16*$E$5</f>
        <v>2218.179586827572</v>
      </c>
      <c r="E5" s="21">
        <v>4312</v>
      </c>
      <c r="F5" s="13"/>
      <c r="K5" s="4" t="s">
        <v>8</v>
      </c>
      <c r="L5" s="7">
        <v>22661</v>
      </c>
      <c r="M5" s="7">
        <v>895</v>
      </c>
      <c r="N5" s="8">
        <v>23186</v>
      </c>
      <c r="O5" s="7"/>
      <c r="P5" s="7"/>
      <c r="Q5" s="7">
        <f>SUM(L5:N5)</f>
        <v>46742</v>
      </c>
    </row>
    <row r="6" spans="2:17" ht="12.75">
      <c r="B6" s="11"/>
      <c r="C6" s="11"/>
      <c r="D6" s="11"/>
      <c r="E6" s="12"/>
      <c r="F6" s="13"/>
      <c r="K6" s="4" t="s">
        <v>7</v>
      </c>
      <c r="L6" s="7">
        <v>13674</v>
      </c>
      <c r="M6" s="7">
        <v>935</v>
      </c>
      <c r="N6" s="8">
        <v>17323</v>
      </c>
      <c r="O6" s="7"/>
      <c r="P6" s="7"/>
      <c r="Q6" s="7">
        <f>SUM(L6:N6)</f>
        <v>31932</v>
      </c>
    </row>
    <row r="7" spans="11:17" ht="12.75">
      <c r="K7" s="4" t="s">
        <v>6</v>
      </c>
      <c r="L7" s="7">
        <v>2316</v>
      </c>
      <c r="M7" s="7">
        <v>58</v>
      </c>
      <c r="N7" s="8">
        <v>2515</v>
      </c>
      <c r="O7" s="7"/>
      <c r="P7" s="7"/>
      <c r="Q7" s="7">
        <f>SUM(L7:N7)</f>
        <v>4889</v>
      </c>
    </row>
    <row r="8" spans="1:17" ht="22.5">
      <c r="A8" s="4"/>
      <c r="B8" s="5" t="s">
        <v>10</v>
      </c>
      <c r="C8" s="5" t="s">
        <v>11</v>
      </c>
      <c r="D8" s="6" t="s">
        <v>0</v>
      </c>
      <c r="E8" s="5" t="s">
        <v>1</v>
      </c>
      <c r="K8" s="4" t="s">
        <v>9</v>
      </c>
      <c r="L8" s="8">
        <f>SUM(L5:L7)</f>
        <v>38651</v>
      </c>
      <c r="M8" s="8">
        <f>SUM(M5:M7)</f>
        <v>1888</v>
      </c>
      <c r="N8" s="8">
        <f>SUM(N5:N7)</f>
        <v>43024</v>
      </c>
      <c r="O8" s="8"/>
      <c r="P8" s="8"/>
      <c r="Q8" s="7">
        <f>SUM(L8:N8)</f>
        <v>83563</v>
      </c>
    </row>
    <row r="9" spans="1:6" ht="12.75">
      <c r="A9" s="4" t="s">
        <v>8</v>
      </c>
      <c r="B9" s="7">
        <v>22661</v>
      </c>
      <c r="C9" s="7">
        <v>895</v>
      </c>
      <c r="D9" s="8">
        <v>23186</v>
      </c>
      <c r="E9" s="7">
        <f>SUM(B9:D9)</f>
        <v>46742</v>
      </c>
      <c r="F9" s="9">
        <f>E9/$E$12</f>
        <v>0.5593623972332252</v>
      </c>
    </row>
    <row r="10" spans="1:6" ht="12.75">
      <c r="A10" s="4" t="s">
        <v>7</v>
      </c>
      <c r="B10" s="7">
        <v>13674</v>
      </c>
      <c r="C10" s="7">
        <v>935</v>
      </c>
      <c r="D10" s="8">
        <v>17323</v>
      </c>
      <c r="E10" s="7">
        <f>SUM(B10:D10)</f>
        <v>31932</v>
      </c>
      <c r="F10" s="9">
        <f>E10/$E$12</f>
        <v>0.382130847384608</v>
      </c>
    </row>
    <row r="11" spans="1:6" ht="12.75">
      <c r="A11" s="4" t="s">
        <v>6</v>
      </c>
      <c r="B11" s="7">
        <v>2316</v>
      </c>
      <c r="C11" s="7">
        <v>58</v>
      </c>
      <c r="D11" s="8">
        <v>2515</v>
      </c>
      <c r="E11" s="7">
        <f>SUM(B11:D11)</f>
        <v>4889</v>
      </c>
      <c r="F11" s="9">
        <f>E11/$E$12</f>
        <v>0.05850675538216675</v>
      </c>
    </row>
    <row r="12" spans="1:5" ht="12.75">
      <c r="A12" s="4" t="s">
        <v>9</v>
      </c>
      <c r="B12" s="8">
        <f>SUM(B9:B11)</f>
        <v>38651</v>
      </c>
      <c r="C12" s="8">
        <f>SUM(C9:C11)</f>
        <v>1888</v>
      </c>
      <c r="D12" s="8">
        <f>SUM(D9:D11)</f>
        <v>43024</v>
      </c>
      <c r="E12" s="7">
        <f>SUM(B12:D12)</f>
        <v>83563</v>
      </c>
    </row>
    <row r="13" spans="2:5" ht="12.75">
      <c r="B13" s="10"/>
      <c r="C13" s="10"/>
      <c r="D13" s="10"/>
      <c r="E13" s="2"/>
    </row>
    <row r="14" spans="1:5" ht="12.75">
      <c r="A14" s="4" t="s">
        <v>8</v>
      </c>
      <c r="B14" s="14">
        <f>B9/$E$9</f>
        <v>0.48481023490650804</v>
      </c>
      <c r="C14" s="14">
        <f>C9/$E$9</f>
        <v>0.019147661631937016</v>
      </c>
      <c r="D14" s="14">
        <f>D9/$E$9</f>
        <v>0.4960421034615549</v>
      </c>
      <c r="E14" s="14">
        <f>SUM(B14:D14)</f>
        <v>1</v>
      </c>
    </row>
    <row r="15" spans="1:5" ht="12.75">
      <c r="A15" s="4" t="s">
        <v>7</v>
      </c>
      <c r="B15" s="15">
        <f>B10/$E$10</f>
        <v>0.4282224727546035</v>
      </c>
      <c r="C15" s="15">
        <f>C10/$E$10</f>
        <v>0.029280972065639482</v>
      </c>
      <c r="D15" s="15">
        <f>D10/$E$10</f>
        <v>0.542496555179757</v>
      </c>
      <c r="E15" s="14">
        <f>SUM(B15:D15)</f>
        <v>1</v>
      </c>
    </row>
    <row r="16" spans="1:5" ht="12.75">
      <c r="A16" s="4" t="s">
        <v>6</v>
      </c>
      <c r="B16" s="15">
        <f>B11/$E$11</f>
        <v>0.47371650644303537</v>
      </c>
      <c r="C16" s="15">
        <f>C11/$E$11</f>
        <v>0.011863366741664962</v>
      </c>
      <c r="D16" s="15">
        <f>D11/$E$11</f>
        <v>0.5144201268152997</v>
      </c>
      <c r="E16" s="14">
        <f>SUM(B16:D16)</f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Доровских Я.А.</dc:creator>
  <cp:keywords/>
  <dc:description/>
  <cp:lastModifiedBy>Ольга Федоровна Тихонова</cp:lastModifiedBy>
  <cp:lastPrinted>2017-06-06T05:08:19Z</cp:lastPrinted>
  <dcterms:created xsi:type="dcterms:W3CDTF">2006-06-21T08:53:27Z</dcterms:created>
  <dcterms:modified xsi:type="dcterms:W3CDTF">2017-12-06T05:50:54Z</dcterms:modified>
  <cp:category/>
  <cp:version/>
  <cp:contentType/>
  <cp:contentStatus/>
</cp:coreProperties>
</file>