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6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'Прикрепление'!$A$1:$H$164</definedName>
    <definedName name="ТабВзр">'Прикрепление'!$I$6:$I$193</definedName>
    <definedName name="ТабДет">'Прикрепление'!$J$6:$J$193</definedName>
    <definedName name="ТабЖк">'Прикрепление'!$M$6:$M$193</definedName>
    <definedName name="ТаблСоотв">#REF!</definedName>
    <definedName name="ТабОвп">'Прикрепление'!$N$6:$N$193</definedName>
    <definedName name="ТабСтд">'Прикрепление'!$L$6:$L$193</definedName>
    <definedName name="ТабСтм">'Прикрепление'!$K$6:$K$193</definedName>
  </definedNames>
  <calcPr fullCalcOnLoad="1"/>
</workbook>
</file>

<file path=xl/sharedStrings.xml><?xml version="1.0" encoding="utf-8"?>
<sst xmlns="http://schemas.openxmlformats.org/spreadsheetml/2006/main" count="306" uniqueCount="158">
  <si>
    <t>ВСЕГО</t>
  </si>
  <si>
    <t>ИТОГО по СМО</t>
  </si>
  <si>
    <t>СТОМАТОЛОГИИ (взр.)</t>
  </si>
  <si>
    <t>СТОМАТОЛОГИИ (дети)</t>
  </si>
  <si>
    <t>kol_vzr</t>
  </si>
  <si>
    <t>kol_det</t>
  </si>
  <si>
    <t>kol_stm</t>
  </si>
  <si>
    <t>kol_std</t>
  </si>
  <si>
    <t>kol_gk</t>
  </si>
  <si>
    <t>kol_ovp</t>
  </si>
  <si>
    <t>0008</t>
  </si>
  <si>
    <t>0010</t>
  </si>
  <si>
    <t>0029</t>
  </si>
  <si>
    <t>0037</t>
  </si>
  <si>
    <t>0013</t>
  </si>
  <si>
    <t>0035</t>
  </si>
  <si>
    <t>0131</t>
  </si>
  <si>
    <t>0151</t>
  </si>
  <si>
    <t>0027</t>
  </si>
  <si>
    <t>0015</t>
  </si>
  <si>
    <t>0018</t>
  </si>
  <si>
    <t>0020</t>
  </si>
  <si>
    <t>0083</t>
  </si>
  <si>
    <t>0085</t>
  </si>
  <si>
    <t>0176</t>
  </si>
  <si>
    <t>0229</t>
  </si>
  <si>
    <t>0232</t>
  </si>
  <si>
    <t>0231</t>
  </si>
  <si>
    <t>0059</t>
  </si>
  <si>
    <t>0061</t>
  </si>
  <si>
    <t>0063</t>
  </si>
  <si>
    <t>0065</t>
  </si>
  <si>
    <t>0067</t>
  </si>
  <si>
    <t>0069</t>
  </si>
  <si>
    <t>0071</t>
  </si>
  <si>
    <t>0103</t>
  </si>
  <si>
    <t>0073</t>
  </si>
  <si>
    <t>0075</t>
  </si>
  <si>
    <t>0203</t>
  </si>
  <si>
    <t>0079</t>
  </si>
  <si>
    <t>0081</t>
  </si>
  <si>
    <t>0087</t>
  </si>
  <si>
    <t>0115</t>
  </si>
  <si>
    <t>0127</t>
  </si>
  <si>
    <t>МАКС-М</t>
  </si>
  <si>
    <t>0233</t>
  </si>
  <si>
    <t>0190</t>
  </si>
  <si>
    <t>Медика -Томск</t>
  </si>
  <si>
    <t xml:space="preserve">ИТОГО </t>
  </si>
  <si>
    <t>код ЛПУ</t>
  </si>
  <si>
    <t>**(служебные поля)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</si>
  <si>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</si>
  <si>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</si>
  <si>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</si>
  <si>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</si>
  <si>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</si>
  <si>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</si>
  <si>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</si>
  <si>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</si>
  <si>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</si>
  <si>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0001</t>
  </si>
  <si>
    <t>0002</t>
  </si>
  <si>
    <t>0003</t>
  </si>
  <si>
    <t>0004</t>
  </si>
  <si>
    <t>0005</t>
  </si>
  <si>
    <t>0033</t>
  </si>
  <si>
    <t>0140</t>
  </si>
  <si>
    <t>0046</t>
  </si>
  <si>
    <t>0180</t>
  </si>
  <si>
    <t>0133</t>
  </si>
  <si>
    <t>0135</t>
  </si>
  <si>
    <t>0137</t>
  </si>
  <si>
    <t>0052</t>
  </si>
  <si>
    <t>0129</t>
  </si>
  <si>
    <t>0142</t>
  </si>
  <si>
    <t>0205</t>
  </si>
  <si>
    <t>ООО "Медстар-Сервис"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</si>
  <si>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</si>
  <si>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</si>
  <si>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</si>
  <si>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</si>
  <si>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</si>
  <si>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</si>
  <si>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>0259</t>
  </si>
  <si>
    <t xml:space="preserve">Прикрепленная численность для финансирования </t>
  </si>
  <si>
    <t>КапиталЪ Медицинское страхование</t>
  </si>
  <si>
    <t>КапиталЪ Мед.  Страх-ние</t>
  </si>
  <si>
    <t>Коместра-Мед</t>
  </si>
  <si>
    <t>0275</t>
  </si>
  <si>
    <t>ГУЗ "Самусьская ЛБ ОЦБП"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</si>
  <si>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</si>
  <si>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</si>
  <si>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</si>
  <si>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</si>
  <si>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</si>
  <si>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</si>
  <si>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</si>
  <si>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</si>
  <si>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</si>
  <si>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</si>
  <si>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ООО "Сибмедцентр"</t>
  </si>
  <si>
    <t>0294</t>
  </si>
  <si>
    <t>ООО "СИБМЕДЦЕНТР"</t>
  </si>
  <si>
    <t xml:space="preserve">ФКУЗ "МСЧ МВД России по Томской области" </t>
  </si>
  <si>
    <t>0049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</si>
  <si>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</si>
  <si>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</si>
  <si>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</si>
  <si>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</si>
  <si>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</si>
  <si>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</si>
  <si>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</si>
  <si>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</si>
  <si>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</si>
  <si>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</si>
  <si>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</si>
  <si>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</si>
  <si>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</si>
  <si>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</si>
  <si>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</si>
  <si>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</si>
  <si>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</si>
  <si>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</si>
  <si>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</si>
  <si>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</si>
  <si>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ОГБУЗ "Детская поликлиника №3"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</si>
  <si>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</si>
  <si>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</si>
  <si>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</si>
  <si>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</si>
  <si>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</si>
  <si>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</si>
  <si>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</si>
  <si>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</si>
  <si>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</si>
  <si>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</si>
  <si>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</si>
  <si>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</si>
  <si>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</si>
  <si>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</si>
  <si>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</si>
  <si>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</si>
  <si>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</si>
  <si>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</si>
  <si>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</si>
  <si>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</si>
  <si>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</si>
  <si>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</si>
  <si>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</si>
  <si>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</si>
  <si>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</si>
  <si>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 xml:space="preserve">ФГБУ СибФНКЦ ФМБА России </t>
  </si>
  <si>
    <t>ОГАУЗ "Томская РБ"</t>
  </si>
  <si>
    <t>0354</t>
  </si>
  <si>
    <t>ООО "Аб ово мед"</t>
  </si>
  <si>
    <t>0334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</si>
  <si>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01.01.2016</t>
  </si>
  <si>
    <t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в разрезе СМО по состоянию на 01.01.2016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</si>
</sst>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 indent="1"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5" xfId="0" applyFont="1" applyFill="1" applyBorder="1" applyAlignment="1">
      <alignment horizontal="right" indent="1"/>
    </xf>
    <xf numFmtId="0" fontId="2" fillId="33" borderId="16" xfId="0" applyFont="1" applyFill="1" applyBorder="1" applyAlignment="1">
      <alignment horizontal="right" indent="1"/>
    </xf>
    <xf numFmtId="0" fontId="5" fillId="33" borderId="16" xfId="0" applyFont="1" applyFill="1" applyBorder="1" applyAlignment="1">
      <alignment horizontal="right" indent="1"/>
    </xf>
    <xf numFmtId="0" fontId="6" fillId="33" borderId="16" xfId="0" applyFont="1" applyFill="1" applyBorder="1" applyAlignment="1">
      <alignment horizontal="right" indent="1"/>
    </xf>
    <xf numFmtId="0" fontId="1" fillId="33" borderId="10" xfId="0" applyFont="1" applyFill="1" applyBorder="1" applyAlignment="1">
      <alignment/>
    </xf>
    <xf numFmtId="0" fontId="4" fillId="33" borderId="16" xfId="0" applyFont="1" applyFill="1" applyBorder="1" applyAlignment="1">
      <alignment horizontal="right" indent="1"/>
    </xf>
    <xf numFmtId="0" fontId="2" fillId="33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8" xfId="0" applyFont="1" applyFill="1" applyBorder="1" applyAlignment="1">
      <alignment horizontal="right" indent="1"/>
    </xf>
    <xf numFmtId="0" fontId="4" fillId="33" borderId="19" xfId="0" applyFont="1" applyFill="1" applyBorder="1" applyAlignment="1">
      <alignment horizontal="right" indent="1"/>
    </xf>
    <xf numFmtId="0" fontId="3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right" indent="1"/>
    </xf>
    <xf numFmtId="0" fontId="6" fillId="33" borderId="15" xfId="0" applyFont="1" applyFill="1" applyBorder="1" applyAlignment="1">
      <alignment horizontal="right" indent="1"/>
    </xf>
    <xf numFmtId="0" fontId="6" fillId="33" borderId="14" xfId="0" applyFont="1" applyFill="1" applyBorder="1" applyAlignment="1">
      <alignment horizontal="right" indent="1"/>
    </xf>
    <xf numFmtId="0" fontId="6" fillId="33" borderId="18" xfId="0" applyFont="1" applyFill="1" applyBorder="1" applyAlignment="1">
      <alignment horizontal="right" indent="1"/>
    </xf>
    <xf numFmtId="0" fontId="6" fillId="33" borderId="19" xfId="0" applyFont="1" applyFill="1" applyBorder="1" applyAlignment="1">
      <alignment horizontal="right" inden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right" indent="1"/>
    </xf>
    <xf numFmtId="0" fontId="5" fillId="33" borderId="14" xfId="0" applyFont="1" applyFill="1" applyBorder="1" applyAlignment="1">
      <alignment horizontal="right" inden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 indent="1"/>
    </xf>
    <xf numFmtId="0" fontId="3" fillId="33" borderId="15" xfId="0" applyFont="1" applyFill="1" applyBorder="1" applyAlignment="1">
      <alignment horizontal="right" indent="1"/>
    </xf>
    <xf numFmtId="0" fontId="1" fillId="33" borderId="16" xfId="0" applyFont="1" applyFill="1" applyBorder="1" applyAlignment="1">
      <alignment horizontal="right" indent="1"/>
    </xf>
    <xf numFmtId="0" fontId="1" fillId="33" borderId="15" xfId="0" applyFont="1" applyFill="1" applyBorder="1" applyAlignment="1">
      <alignment horizontal="right" indent="1"/>
    </xf>
    <xf numFmtId="0" fontId="1" fillId="33" borderId="14" xfId="0" applyFont="1" applyFill="1" applyBorder="1" applyAlignment="1">
      <alignment horizontal="right" indent="1"/>
    </xf>
    <xf numFmtId="0" fontId="3" fillId="33" borderId="14" xfId="0" applyFont="1" applyFill="1" applyBorder="1" applyAlignment="1">
      <alignment horizontal="right" indent="1"/>
    </xf>
    <xf numFmtId="0" fontId="3" fillId="33" borderId="18" xfId="0" applyFont="1" applyFill="1" applyBorder="1" applyAlignment="1">
      <alignment horizontal="right" indent="1"/>
    </xf>
    <xf numFmtId="0" fontId="3" fillId="33" borderId="16" xfId="0" applyFont="1" applyFill="1" applyBorder="1" applyAlignment="1">
      <alignment horizontal="right" indent="1"/>
    </xf>
    <xf numFmtId="0" fontId="3" fillId="33" borderId="19" xfId="0" applyFont="1" applyFill="1" applyBorder="1" applyAlignment="1">
      <alignment horizontal="right" indent="1"/>
    </xf>
    <xf numFmtId="0" fontId="4" fillId="33" borderId="0" xfId="0" applyFont="1" applyFill="1" applyBorder="1" applyAlignment="1">
      <alignment horizontal="right" indent="1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indent="1"/>
    </xf>
    <xf numFmtId="0" fontId="1" fillId="33" borderId="0" xfId="0" applyFont="1" applyFill="1" applyBorder="1" applyAlignment="1">
      <alignment horizontal="right" inden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 horizontal="right" indent="1"/>
    </xf>
    <xf numFmtId="0" fontId="6" fillId="33" borderId="12" xfId="0" applyFont="1" applyFill="1" applyBorder="1" applyAlignment="1">
      <alignment horizontal="right" indent="1"/>
    </xf>
    <xf numFmtId="0" fontId="1" fillId="33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 indent="1"/>
    </xf>
    <xf numFmtId="0" fontId="3" fillId="33" borderId="22" xfId="0" applyFont="1" applyFill="1" applyBorder="1" applyAlignment="1">
      <alignment/>
    </xf>
    <xf numFmtId="0" fontId="3" fillId="33" borderId="13" xfId="0" applyFont="1" applyFill="1" applyBorder="1" applyAlignment="1">
      <alignment horizontal="right" indent="1"/>
    </xf>
    <xf numFmtId="0" fontId="6" fillId="33" borderId="23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" fontId="1" fillId="0" borderId="15" xfId="0" applyNumberFormat="1" applyFont="1" applyFill="1" applyBorder="1" applyAlignment="1">
      <alignment horizontal="right" indent="1"/>
    </xf>
    <xf numFmtId="0" fontId="1" fillId="0" borderId="18" xfId="0" applyFont="1" applyFill="1" applyBorder="1" applyAlignment="1">
      <alignment horizontal="right" indent="1"/>
    </xf>
    <xf numFmtId="0" fontId="3" fillId="33" borderId="2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S164"/>
  <sheetViews>
    <sheetView tabSelected="1" zoomScalePageLayoutView="0" workbookViewId="0" topLeftCell="A1">
      <selection activeCell="R81" sqref="R81"/>
    </sheetView>
  </sheetViews>
  <sheetFormatPr defaultColWidth="9.00390625" defaultRowHeight="12.75" outlineLevelCol="1"/>
  <cols>
    <col min="1" max="1" width="40.75390625" style="1" customWidth="1"/>
    <col min="2" max="2" width="1.75390625" style="1" hidden="1" customWidth="1"/>
    <col min="3" max="3" width="13.25390625" style="88" customWidth="1"/>
    <col min="4" max="4" width="13.375" style="88" customWidth="1"/>
    <col min="5" max="5" width="16.875" style="6" customWidth="1"/>
    <col min="6" max="6" width="11.75390625" style="6" hidden="1" customWidth="1"/>
    <col min="7" max="7" width="11.75390625" style="1" hidden="1" customWidth="1"/>
    <col min="8" max="8" width="20.125" style="1" customWidth="1"/>
    <col min="9" max="14" width="8.875" style="1" hidden="1" customWidth="1" outlineLevel="1"/>
    <col min="15" max="15" width="8.875" style="1" customWidth="1" collapsed="1"/>
    <col min="16" max="23" width="9.125" style="1" customWidth="1"/>
    <col min="24" max="24" width="8.75390625" style="1" customWidth="1"/>
    <col min="25" max="16384" width="9.125" style="1" customWidth="1"/>
  </cols>
  <sheetData>
    <row r="1" spans="1:9" ht="29.25" customHeight="1" thickBot="1">
      <c r="A1" s="101" t="s">
        <v>156</v>
      </c>
      <c r="B1" s="101"/>
      <c r="C1" s="101"/>
      <c r="D1" s="101"/>
      <c r="E1" s="101"/>
      <c r="F1" s="101"/>
      <c r="G1" s="101"/>
      <c r="H1" s="101"/>
      <c r="I1" s="7"/>
    </row>
    <row r="2" spans="1:8" ht="13.5" customHeight="1" thickBot="1">
      <c r="A2" s="122" t="s">
        <v>59</v>
      </c>
      <c r="B2" s="8"/>
      <c r="C2" s="105" t="s">
        <v>91</v>
      </c>
      <c r="D2" s="106"/>
      <c r="E2" s="106"/>
      <c r="F2" s="106"/>
      <c r="G2" s="107"/>
      <c r="H2" s="102" t="s">
        <v>84</v>
      </c>
    </row>
    <row r="3" spans="1:9" ht="12.75" customHeight="1">
      <c r="A3" s="125"/>
      <c r="B3" s="9"/>
      <c r="C3" s="120" t="s">
        <v>47</v>
      </c>
      <c r="D3" s="115" t="s">
        <v>93</v>
      </c>
      <c r="E3" s="127" t="s">
        <v>44</v>
      </c>
      <c r="F3" s="108" t="s">
        <v>86</v>
      </c>
      <c r="G3" s="102" t="s">
        <v>87</v>
      </c>
      <c r="H3" s="103"/>
      <c r="I3" s="1" t="s">
        <v>50</v>
      </c>
    </row>
    <row r="4" spans="1:9" ht="13.5" customHeight="1" thickBot="1">
      <c r="A4" s="126"/>
      <c r="B4" s="10"/>
      <c r="C4" s="121"/>
      <c r="D4" s="117"/>
      <c r="E4" s="128"/>
      <c r="F4" s="109"/>
      <c r="G4" s="104"/>
      <c r="H4" s="104"/>
      <c r="I4" s="1" t="s">
        <v>49</v>
      </c>
    </row>
    <row r="5" spans="1:14" ht="12.75">
      <c r="A5" s="11" t="s">
        <v>2</v>
      </c>
      <c r="B5" s="12"/>
      <c r="C5" s="96"/>
      <c r="D5" s="89"/>
      <c r="E5" s="70"/>
      <c r="F5" s="43"/>
      <c r="G5" s="46"/>
      <c r="H5" s="13"/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</row>
    <row r="6" spans="1:13" ht="11.25" customHeight="1">
      <c r="A6" s="14" t="s">
        <v>105</v>
      </c>
      <c r="B6" s="15"/>
      <c r="C6" s="84">
        <v>98726</v>
      </c>
      <c r="D6" s="83">
        <v>30200</v>
      </c>
      <c r="E6" s="50">
        <v>127441</v>
      </c>
      <c r="F6" s="44"/>
      <c r="G6" s="47"/>
      <c r="H6" s="16">
        <f aca="true" t="shared" si="0" ref="H6:H18">SUM(C6:G6)</f>
        <v>256367</v>
      </c>
      <c r="I6" s="3"/>
      <c r="J6" s="3"/>
      <c r="K6" s="4" t="s">
        <v>18</v>
      </c>
      <c r="L6" s="3"/>
      <c r="M6" s="3"/>
    </row>
    <row r="7" spans="1:13" ht="12.75" customHeight="1" hidden="1">
      <c r="A7" s="14" t="s">
        <v>77</v>
      </c>
      <c r="B7" s="15"/>
      <c r="C7" s="84"/>
      <c r="D7" s="83"/>
      <c r="E7" s="50"/>
      <c r="F7" s="44"/>
      <c r="G7" s="47"/>
      <c r="H7" s="16">
        <f t="shared" si="0"/>
        <v>0</v>
      </c>
      <c r="I7" s="3"/>
      <c r="J7" s="3"/>
      <c r="K7" s="4" t="s">
        <v>19</v>
      </c>
      <c r="L7" s="3"/>
      <c r="M7" s="3"/>
    </row>
    <row r="8" spans="1:13" ht="12.75" customHeight="1" hidden="1">
      <c r="A8" s="14" t="s">
        <v>76</v>
      </c>
      <c r="B8" s="15"/>
      <c r="C8" s="84"/>
      <c r="D8" s="83"/>
      <c r="E8" s="50"/>
      <c r="F8" s="44"/>
      <c r="G8" s="47"/>
      <c r="H8" s="16">
        <f t="shared" si="0"/>
        <v>0</v>
      </c>
      <c r="I8" s="3"/>
      <c r="J8" s="3"/>
      <c r="K8" s="4" t="s">
        <v>83</v>
      </c>
      <c r="L8" s="3"/>
      <c r="M8" s="3"/>
    </row>
    <row r="9" spans="1:13" ht="12.75" customHeight="1" hidden="1">
      <c r="A9" s="14" t="s">
        <v>78</v>
      </c>
      <c r="B9" s="15"/>
      <c r="C9" s="84"/>
      <c r="D9" s="83"/>
      <c r="E9" s="50"/>
      <c r="F9" s="44"/>
      <c r="G9" s="47"/>
      <c r="H9" s="16">
        <f t="shared" si="0"/>
        <v>0</v>
      </c>
      <c r="I9" s="3"/>
      <c r="J9" s="3"/>
      <c r="K9" s="4" t="s">
        <v>65</v>
      </c>
      <c r="L9" s="3"/>
      <c r="M9" s="3"/>
    </row>
    <row r="10" spans="1:13" ht="12.75">
      <c r="A10" s="14" t="s">
        <v>106</v>
      </c>
      <c r="B10" s="15"/>
      <c r="C10" s="84">
        <v>7510</v>
      </c>
      <c r="D10" s="83">
        <v>2049</v>
      </c>
      <c r="E10" s="50">
        <v>7934</v>
      </c>
      <c r="F10" s="44"/>
      <c r="G10" s="47"/>
      <c r="H10" s="16">
        <f t="shared" si="0"/>
        <v>17493</v>
      </c>
      <c r="I10" s="3"/>
      <c r="J10" s="3"/>
      <c r="K10" s="4" t="s">
        <v>10</v>
      </c>
      <c r="L10" s="3"/>
      <c r="M10" s="3"/>
    </row>
    <row r="11" spans="1:13" ht="12.75">
      <c r="A11" s="14" t="s">
        <v>107</v>
      </c>
      <c r="B11" s="15"/>
      <c r="C11" s="84">
        <v>40561</v>
      </c>
      <c r="D11" s="83">
        <v>7500</v>
      </c>
      <c r="E11" s="50">
        <v>37661</v>
      </c>
      <c r="F11" s="44"/>
      <c r="G11" s="47"/>
      <c r="H11" s="16">
        <f t="shared" si="0"/>
        <v>85722</v>
      </c>
      <c r="I11" s="3"/>
      <c r="J11" s="3"/>
      <c r="K11" s="4" t="s">
        <v>11</v>
      </c>
      <c r="L11" s="3"/>
      <c r="M11" s="3"/>
    </row>
    <row r="12" spans="1:18" ht="12.75">
      <c r="A12" s="14" t="s">
        <v>108</v>
      </c>
      <c r="B12" s="15"/>
      <c r="C12" s="84">
        <v>4662</v>
      </c>
      <c r="D12" s="83">
        <v>809</v>
      </c>
      <c r="E12" s="50">
        <v>5525</v>
      </c>
      <c r="F12" s="44"/>
      <c r="G12" s="47"/>
      <c r="H12" s="16">
        <f t="shared" si="0"/>
        <v>10996</v>
      </c>
      <c r="I12" s="3"/>
      <c r="J12" s="3"/>
      <c r="K12" s="4" t="s">
        <v>12</v>
      </c>
      <c r="L12" s="3"/>
      <c r="M12" s="3"/>
      <c r="R12" s="1" t="s">
        <v>51</v>
      </c>
    </row>
    <row r="13" spans="1:13" ht="12.75">
      <c r="A13" s="14" t="s">
        <v>109</v>
      </c>
      <c r="B13" s="15"/>
      <c r="C13" s="84">
        <v>1224</v>
      </c>
      <c r="D13" s="83">
        <v>147</v>
      </c>
      <c r="E13" s="50">
        <v>3242</v>
      </c>
      <c r="F13" s="44"/>
      <c r="G13" s="47"/>
      <c r="H13" s="16">
        <f t="shared" si="0"/>
        <v>4613</v>
      </c>
      <c r="I13" s="3"/>
      <c r="J13" s="3"/>
      <c r="K13" s="4" t="s">
        <v>13</v>
      </c>
      <c r="L13" s="3"/>
      <c r="M13" s="4"/>
    </row>
    <row r="14" spans="1:13" ht="12.75">
      <c r="A14" s="14" t="s">
        <v>110</v>
      </c>
      <c r="B14" s="15"/>
      <c r="C14" s="84">
        <v>4935</v>
      </c>
      <c r="D14" s="83">
        <v>1463</v>
      </c>
      <c r="E14" s="50">
        <v>4086</v>
      </c>
      <c r="F14" s="44"/>
      <c r="G14" s="47"/>
      <c r="H14" s="16">
        <f t="shared" si="0"/>
        <v>10484</v>
      </c>
      <c r="I14" s="3"/>
      <c r="J14" s="3"/>
      <c r="K14" s="4" t="s">
        <v>14</v>
      </c>
      <c r="L14" s="3"/>
      <c r="M14" s="3"/>
    </row>
    <row r="15" spans="1:13" ht="12.75">
      <c r="A15" s="14" t="s">
        <v>111</v>
      </c>
      <c r="B15" s="15"/>
      <c r="C15" s="84">
        <v>13125</v>
      </c>
      <c r="D15" s="83">
        <v>1655</v>
      </c>
      <c r="E15" s="50">
        <v>30006</v>
      </c>
      <c r="F15" s="44"/>
      <c r="G15" s="47"/>
      <c r="H15" s="16">
        <f t="shared" si="0"/>
        <v>44786</v>
      </c>
      <c r="I15" s="3"/>
      <c r="J15" s="3"/>
      <c r="K15" s="4" t="s">
        <v>15</v>
      </c>
      <c r="L15" s="3"/>
      <c r="M15" s="3"/>
    </row>
    <row r="16" spans="1:13" ht="11.25" customHeight="1">
      <c r="A16" s="14" t="s">
        <v>103</v>
      </c>
      <c r="B16" s="15"/>
      <c r="C16" s="84">
        <v>794</v>
      </c>
      <c r="D16" s="83">
        <v>138</v>
      </c>
      <c r="E16" s="50">
        <v>1231</v>
      </c>
      <c r="F16" s="44"/>
      <c r="G16" s="47"/>
      <c r="H16" s="16">
        <f t="shared" si="0"/>
        <v>2163</v>
      </c>
      <c r="I16" s="3"/>
      <c r="J16" s="3"/>
      <c r="K16" s="4" t="s">
        <v>17</v>
      </c>
      <c r="L16" s="3"/>
      <c r="M16" s="3"/>
    </row>
    <row r="17" spans="1:13" ht="12" customHeight="1">
      <c r="A17" s="14" t="s">
        <v>79</v>
      </c>
      <c r="B17" s="15"/>
      <c r="C17" s="84">
        <v>67</v>
      </c>
      <c r="D17" s="83">
        <v>104</v>
      </c>
      <c r="E17" s="50">
        <v>72</v>
      </c>
      <c r="F17" s="44"/>
      <c r="G17" s="47">
        <v>0</v>
      </c>
      <c r="H17" s="16">
        <f t="shared" si="0"/>
        <v>243</v>
      </c>
      <c r="I17" s="3"/>
      <c r="J17" s="3"/>
      <c r="K17" s="4" t="s">
        <v>16</v>
      </c>
      <c r="L17" s="3"/>
      <c r="M17" s="3"/>
    </row>
    <row r="18" spans="1:13" ht="14.25" customHeight="1" thickBot="1">
      <c r="A18" s="17" t="s">
        <v>1</v>
      </c>
      <c r="B18" s="18"/>
      <c r="C18" s="71">
        <f>SUM(C6:C17)</f>
        <v>171604</v>
      </c>
      <c r="D18" s="74">
        <f>SUM(D6:D17)</f>
        <v>44065</v>
      </c>
      <c r="E18" s="48">
        <f>SUM(E6:E17)</f>
        <v>217198</v>
      </c>
      <c r="F18" s="39">
        <f>SUM(F6:F17)</f>
        <v>0</v>
      </c>
      <c r="G18" s="48">
        <f>SUM(G6:G17)</f>
        <v>0</v>
      </c>
      <c r="H18" s="16">
        <f t="shared" si="0"/>
        <v>432867</v>
      </c>
      <c r="I18" s="3"/>
      <c r="J18" s="3"/>
      <c r="K18" s="3"/>
      <c r="L18" s="3"/>
      <c r="M18" s="3"/>
    </row>
    <row r="19" spans="1:13" ht="12.75">
      <c r="A19" s="11" t="s">
        <v>3</v>
      </c>
      <c r="B19" s="12"/>
      <c r="C19" s="72"/>
      <c r="D19" s="72"/>
      <c r="E19" s="49"/>
      <c r="F19" s="21"/>
      <c r="G19" s="49"/>
      <c r="H19" s="22"/>
      <c r="I19" s="3"/>
      <c r="J19" s="3"/>
      <c r="K19" s="3"/>
      <c r="L19" s="3"/>
      <c r="M19" s="3"/>
    </row>
    <row r="20" spans="1:13" ht="12.75">
      <c r="A20" s="14" t="s">
        <v>112</v>
      </c>
      <c r="B20" s="15"/>
      <c r="C20" s="84">
        <v>10922</v>
      </c>
      <c r="D20" s="84">
        <v>2286</v>
      </c>
      <c r="E20" s="50">
        <v>25149</v>
      </c>
      <c r="F20" s="38">
        <v>0</v>
      </c>
      <c r="G20" s="50">
        <v>0</v>
      </c>
      <c r="H20" s="19">
        <f aca="true" t="shared" si="1" ref="H20:H26">SUM(C20:G20)</f>
        <v>38357</v>
      </c>
      <c r="I20" s="3"/>
      <c r="J20" s="3"/>
      <c r="K20" s="3"/>
      <c r="L20" s="4" t="s">
        <v>20</v>
      </c>
      <c r="M20" s="3" t="s">
        <v>51</v>
      </c>
    </row>
    <row r="21" spans="1:13" ht="12.75">
      <c r="A21" s="14" t="s">
        <v>113</v>
      </c>
      <c r="B21" s="15"/>
      <c r="C21" s="84">
        <v>13496</v>
      </c>
      <c r="D21" s="84">
        <v>3275</v>
      </c>
      <c r="E21" s="50">
        <v>34360</v>
      </c>
      <c r="F21" s="38">
        <v>0</v>
      </c>
      <c r="G21" s="50">
        <v>0</v>
      </c>
      <c r="H21" s="19">
        <f t="shared" si="1"/>
        <v>51131</v>
      </c>
      <c r="I21" s="3"/>
      <c r="J21" s="3"/>
      <c r="K21" s="3"/>
      <c r="L21" s="4" t="s">
        <v>21</v>
      </c>
      <c r="M21" s="3"/>
    </row>
    <row r="22" spans="1:13" ht="12.75">
      <c r="A22" s="14" t="s">
        <v>110</v>
      </c>
      <c r="B22" s="15"/>
      <c r="C22" s="84">
        <v>1171</v>
      </c>
      <c r="D22" s="84">
        <v>237</v>
      </c>
      <c r="E22" s="50">
        <v>1830</v>
      </c>
      <c r="F22" s="38">
        <v>0</v>
      </c>
      <c r="G22" s="50">
        <v>0</v>
      </c>
      <c r="H22" s="19">
        <f t="shared" si="1"/>
        <v>3238</v>
      </c>
      <c r="I22" s="3"/>
      <c r="J22" s="3"/>
      <c r="K22" s="3"/>
      <c r="L22" s="4" t="s">
        <v>14</v>
      </c>
      <c r="M22" s="3"/>
    </row>
    <row r="23" spans="1:13" ht="13.5" thickBot="1">
      <c r="A23" s="17" t="s">
        <v>1</v>
      </c>
      <c r="B23" s="78"/>
      <c r="C23" s="71">
        <f>SUM(C20:C22)</f>
        <v>25589</v>
      </c>
      <c r="D23" s="71">
        <f>SUM(D20:D22)</f>
        <v>5798</v>
      </c>
      <c r="E23" s="71">
        <f>SUM(E20:E22)</f>
        <v>61339</v>
      </c>
      <c r="F23" s="39">
        <f>SUM(F20:F22)</f>
        <v>0</v>
      </c>
      <c r="G23" s="48">
        <f>SUM(G20:G22)</f>
        <v>0</v>
      </c>
      <c r="H23" s="19">
        <f t="shared" si="1"/>
        <v>92726</v>
      </c>
      <c r="I23" s="3"/>
      <c r="J23" s="3"/>
      <c r="K23" s="3"/>
      <c r="L23" s="3"/>
      <c r="M23" s="3"/>
    </row>
    <row r="24" spans="1:13" ht="13.5" thickBot="1">
      <c r="A24" s="11" t="s">
        <v>58</v>
      </c>
      <c r="B24" s="18"/>
      <c r="C24" s="97"/>
      <c r="D24" s="75"/>
      <c r="E24" s="75"/>
      <c r="F24" s="80"/>
      <c r="G24" s="79"/>
      <c r="H24" s="24"/>
      <c r="I24" s="3"/>
      <c r="J24" s="3"/>
      <c r="K24" s="3"/>
      <c r="L24" s="3"/>
      <c r="M24" s="3"/>
    </row>
    <row r="25" spans="1:13" ht="12.75">
      <c r="A25" s="62" t="s">
        <v>114</v>
      </c>
      <c r="B25" s="23"/>
      <c r="C25" s="83">
        <v>10367</v>
      </c>
      <c r="D25" s="84">
        <v>1606</v>
      </c>
      <c r="E25" s="50">
        <v>14305</v>
      </c>
      <c r="F25" s="58"/>
      <c r="G25" s="51"/>
      <c r="H25" s="19">
        <f t="shared" si="1"/>
        <v>26278</v>
      </c>
      <c r="I25" s="3" t="s">
        <v>60</v>
      </c>
      <c r="J25" s="3"/>
      <c r="K25" s="3"/>
      <c r="L25" s="3"/>
      <c r="M25" s="3"/>
    </row>
    <row r="26" spans="1:13" ht="12.75" customHeight="1" hidden="1">
      <c r="A26" s="62" t="s">
        <v>94</v>
      </c>
      <c r="B26" s="15"/>
      <c r="C26" s="83"/>
      <c r="D26" s="84"/>
      <c r="E26" s="50"/>
      <c r="F26" s="58"/>
      <c r="G26" s="51"/>
      <c r="H26" s="19">
        <f t="shared" si="1"/>
        <v>0</v>
      </c>
      <c r="I26" s="3" t="s">
        <v>61</v>
      </c>
      <c r="J26" s="3"/>
      <c r="K26" s="3"/>
      <c r="L26" s="3"/>
      <c r="M26" s="3"/>
    </row>
    <row r="27" spans="1:13" ht="12.75" customHeight="1">
      <c r="A27" s="62" t="s">
        <v>115</v>
      </c>
      <c r="B27" s="15"/>
      <c r="C27" s="83">
        <v>11553</v>
      </c>
      <c r="D27" s="84">
        <v>6343</v>
      </c>
      <c r="E27" s="50">
        <v>17066</v>
      </c>
      <c r="F27" s="58"/>
      <c r="G27" s="51"/>
      <c r="H27" s="19">
        <f>SUM(C27:G27)</f>
        <v>34962</v>
      </c>
      <c r="I27" s="3" t="s">
        <v>62</v>
      </c>
      <c r="J27" s="3"/>
      <c r="K27" s="3"/>
      <c r="L27" s="3"/>
      <c r="M27" s="3"/>
    </row>
    <row r="28" spans="1:13" ht="12.75">
      <c r="A28" s="62" t="s">
        <v>116</v>
      </c>
      <c r="B28" s="15"/>
      <c r="C28" s="83">
        <v>20068</v>
      </c>
      <c r="D28" s="84">
        <v>5439</v>
      </c>
      <c r="E28" s="50">
        <v>26010</v>
      </c>
      <c r="F28" s="58"/>
      <c r="G28" s="51"/>
      <c r="H28" s="19">
        <f>SUM(C28:G28)</f>
        <v>51517</v>
      </c>
      <c r="I28" s="3" t="s">
        <v>63</v>
      </c>
      <c r="J28" s="3"/>
      <c r="K28" s="3"/>
      <c r="L28" s="3"/>
      <c r="M28" s="3"/>
    </row>
    <row r="29" spans="1:19" ht="12.75" customHeight="1" hidden="1">
      <c r="A29" s="62" t="s">
        <v>95</v>
      </c>
      <c r="B29" s="15"/>
      <c r="C29" s="83"/>
      <c r="D29" s="84"/>
      <c r="E29" s="50"/>
      <c r="F29" s="58"/>
      <c r="G29" s="51"/>
      <c r="H29" s="19">
        <f>SUM(C29:G29)</f>
        <v>0</v>
      </c>
      <c r="I29" s="3" t="s">
        <v>64</v>
      </c>
      <c r="J29" s="3"/>
      <c r="K29" s="3"/>
      <c r="L29" s="3"/>
      <c r="M29" s="3"/>
      <c r="S29" s="1" t="s">
        <v>51</v>
      </c>
    </row>
    <row r="30" spans="1:13" ht="12.75">
      <c r="A30" s="62" t="s">
        <v>117</v>
      </c>
      <c r="B30" s="15"/>
      <c r="C30" s="83">
        <v>11616</v>
      </c>
      <c r="D30" s="84">
        <v>5494</v>
      </c>
      <c r="E30" s="50">
        <v>13588</v>
      </c>
      <c r="F30" s="58"/>
      <c r="G30" s="51"/>
      <c r="H30" s="19">
        <f>SUM(C30:G30)</f>
        <v>30698</v>
      </c>
      <c r="I30" s="3" t="s">
        <v>104</v>
      </c>
      <c r="J30" s="3"/>
      <c r="K30" s="3"/>
      <c r="L30" s="3"/>
      <c r="M30" s="3"/>
    </row>
    <row r="31" spans="1:13" s="6" customFormat="1" ht="14.25" customHeight="1" hidden="1">
      <c r="A31" s="63" t="s">
        <v>96</v>
      </c>
      <c r="B31" s="25"/>
      <c r="C31" s="83"/>
      <c r="D31" s="84"/>
      <c r="E31" s="50"/>
      <c r="F31" s="58"/>
      <c r="G31" s="51"/>
      <c r="H31" s="19">
        <f>SUM(C31:E31)</f>
        <v>0</v>
      </c>
      <c r="I31" s="5" t="s">
        <v>46</v>
      </c>
      <c r="J31" s="5"/>
      <c r="K31" s="5"/>
      <c r="L31" s="5"/>
      <c r="M31" s="5"/>
    </row>
    <row r="32" spans="1:13" ht="12.75">
      <c r="A32" s="62" t="s">
        <v>106</v>
      </c>
      <c r="B32" s="15"/>
      <c r="C32" s="83">
        <v>6804</v>
      </c>
      <c r="D32" s="84">
        <v>1883</v>
      </c>
      <c r="E32" s="50">
        <v>6920</v>
      </c>
      <c r="F32" s="58"/>
      <c r="G32" s="51"/>
      <c r="H32" s="19">
        <f aca="true" t="shared" si="2" ref="H32:H52">SUM(C32:G32)</f>
        <v>15607</v>
      </c>
      <c r="I32" s="3" t="s">
        <v>10</v>
      </c>
      <c r="J32" s="3"/>
      <c r="K32" s="3"/>
      <c r="L32" s="3"/>
      <c r="M32" s="3"/>
    </row>
    <row r="33" spans="1:13" ht="12" customHeight="1">
      <c r="A33" s="62" t="s">
        <v>107</v>
      </c>
      <c r="B33" s="15"/>
      <c r="C33" s="83">
        <v>27190</v>
      </c>
      <c r="D33" s="84">
        <v>1839</v>
      </c>
      <c r="E33" s="50">
        <v>22627</v>
      </c>
      <c r="F33" s="58"/>
      <c r="G33" s="51"/>
      <c r="H33" s="19">
        <f>SUM(C33:G33)</f>
        <v>51656</v>
      </c>
      <c r="I33" s="3" t="s">
        <v>11</v>
      </c>
      <c r="J33" s="3"/>
      <c r="K33" s="3"/>
      <c r="L33" s="3"/>
      <c r="M33" s="3"/>
    </row>
    <row r="34" spans="1:13" ht="12.75" customHeight="1" hidden="1">
      <c r="A34" s="62" t="s">
        <v>97</v>
      </c>
      <c r="B34" s="15"/>
      <c r="C34" s="83"/>
      <c r="D34" s="84"/>
      <c r="E34" s="50"/>
      <c r="F34" s="58">
        <v>0</v>
      </c>
      <c r="G34" s="51">
        <v>0</v>
      </c>
      <c r="H34" s="19">
        <f t="shared" si="2"/>
        <v>0</v>
      </c>
      <c r="I34" s="3"/>
      <c r="J34" s="3" t="s">
        <v>11</v>
      </c>
      <c r="K34" s="3"/>
      <c r="L34" s="3"/>
      <c r="M34" s="3"/>
    </row>
    <row r="35" spans="1:13" ht="12.75">
      <c r="A35" s="62" t="s">
        <v>108</v>
      </c>
      <c r="B35" s="18"/>
      <c r="C35" s="83">
        <v>11722</v>
      </c>
      <c r="D35" s="84">
        <v>3054</v>
      </c>
      <c r="E35" s="50">
        <v>16022</v>
      </c>
      <c r="F35" s="58"/>
      <c r="G35" s="51"/>
      <c r="H35" s="19">
        <f t="shared" si="2"/>
        <v>30798</v>
      </c>
      <c r="I35" s="3" t="s">
        <v>12</v>
      </c>
      <c r="J35" s="3"/>
      <c r="K35" s="3"/>
      <c r="L35" s="3"/>
      <c r="M35" s="3"/>
    </row>
    <row r="36" spans="1:13" ht="12.75">
      <c r="A36" s="62" t="s">
        <v>118</v>
      </c>
      <c r="B36" s="15"/>
      <c r="C36" s="83">
        <v>21737</v>
      </c>
      <c r="D36" s="84">
        <v>1823</v>
      </c>
      <c r="E36" s="50">
        <v>20970</v>
      </c>
      <c r="F36" s="58"/>
      <c r="G36" s="51"/>
      <c r="H36" s="19">
        <f t="shared" si="2"/>
        <v>44530</v>
      </c>
      <c r="I36" s="3" t="s">
        <v>65</v>
      </c>
      <c r="J36" s="3"/>
      <c r="K36" s="3"/>
      <c r="L36" s="3"/>
      <c r="M36" s="3"/>
    </row>
    <row r="37" spans="1:13" ht="12.75">
      <c r="A37" s="62" t="s">
        <v>109</v>
      </c>
      <c r="B37" s="15"/>
      <c r="C37" s="83">
        <v>1313</v>
      </c>
      <c r="D37" s="84">
        <v>145</v>
      </c>
      <c r="E37" s="50">
        <v>3139</v>
      </c>
      <c r="F37" s="58"/>
      <c r="G37" s="51"/>
      <c r="H37" s="19">
        <f t="shared" si="2"/>
        <v>4597</v>
      </c>
      <c r="I37" s="3" t="s">
        <v>13</v>
      </c>
      <c r="J37" s="3"/>
      <c r="K37" s="3"/>
      <c r="L37" s="3"/>
      <c r="M37" s="3"/>
    </row>
    <row r="38" spans="1:13" ht="12.75">
      <c r="A38" s="62" t="s">
        <v>119</v>
      </c>
      <c r="B38" s="15"/>
      <c r="C38" s="83">
        <v>22664</v>
      </c>
      <c r="D38" s="84">
        <v>11678</v>
      </c>
      <c r="E38" s="50">
        <v>25049</v>
      </c>
      <c r="F38" s="58"/>
      <c r="G38" s="51"/>
      <c r="H38" s="19">
        <f t="shared" si="2"/>
        <v>59391</v>
      </c>
      <c r="I38" s="3" t="s">
        <v>66</v>
      </c>
      <c r="J38" s="3"/>
      <c r="K38" s="3"/>
      <c r="L38" s="3"/>
      <c r="M38" s="3"/>
    </row>
    <row r="39" spans="1:13" ht="12.75">
      <c r="A39" s="62" t="s">
        <v>120</v>
      </c>
      <c r="B39" s="15"/>
      <c r="C39" s="83">
        <v>6189</v>
      </c>
      <c r="D39" s="84">
        <v>2341</v>
      </c>
      <c r="E39" s="50">
        <v>12894</v>
      </c>
      <c r="F39" s="58">
        <v>0</v>
      </c>
      <c r="G39" s="51"/>
      <c r="H39" s="19">
        <f t="shared" si="2"/>
        <v>21424</v>
      </c>
      <c r="I39" s="3"/>
      <c r="J39" s="3" t="s">
        <v>66</v>
      </c>
      <c r="K39" s="3"/>
      <c r="L39" s="3"/>
      <c r="M39" s="3"/>
    </row>
    <row r="40" spans="1:13" ht="12.75" customHeight="1">
      <c r="A40" s="62" t="s">
        <v>98</v>
      </c>
      <c r="B40" s="15"/>
      <c r="C40" s="83">
        <v>4232</v>
      </c>
      <c r="D40" s="84">
        <v>428</v>
      </c>
      <c r="E40" s="50">
        <v>3115</v>
      </c>
      <c r="F40" s="58"/>
      <c r="G40" s="51"/>
      <c r="H40" s="19">
        <f t="shared" si="2"/>
        <v>7775</v>
      </c>
      <c r="I40" s="3" t="s">
        <v>67</v>
      </c>
      <c r="J40" s="3"/>
      <c r="K40" s="3"/>
      <c r="L40" s="3"/>
      <c r="M40" s="3"/>
    </row>
    <row r="41" spans="1:13" ht="12.75" customHeight="1" hidden="1">
      <c r="A41" s="62" t="s">
        <v>99</v>
      </c>
      <c r="B41" s="15"/>
      <c r="C41" s="83"/>
      <c r="D41" s="84"/>
      <c r="E41" s="50"/>
      <c r="F41" s="58"/>
      <c r="G41" s="51"/>
      <c r="H41" s="19">
        <f t="shared" si="2"/>
        <v>0</v>
      </c>
      <c r="I41" s="3" t="s">
        <v>68</v>
      </c>
      <c r="J41" s="3"/>
      <c r="K41" s="3"/>
      <c r="L41" s="3"/>
      <c r="M41" s="3"/>
    </row>
    <row r="42" spans="1:13" ht="14.25" customHeight="1">
      <c r="A42" s="62" t="s">
        <v>100</v>
      </c>
      <c r="B42" s="15"/>
      <c r="C42" s="83">
        <v>1060</v>
      </c>
      <c r="D42" s="83">
        <v>3</v>
      </c>
      <c r="E42" s="51">
        <v>4</v>
      </c>
      <c r="F42" s="45">
        <v>222</v>
      </c>
      <c r="G42" s="45">
        <v>222</v>
      </c>
      <c r="H42" s="19">
        <f>C42+D42+E42</f>
        <v>1067</v>
      </c>
      <c r="I42" s="3" t="s">
        <v>101</v>
      </c>
      <c r="K42" s="3"/>
      <c r="L42" s="3"/>
      <c r="M42" s="3"/>
    </row>
    <row r="43" spans="1:13" ht="12.75">
      <c r="A43" s="62" t="s">
        <v>121</v>
      </c>
      <c r="B43" s="15"/>
      <c r="C43" s="83">
        <v>4956</v>
      </c>
      <c r="D43" s="84">
        <v>1439</v>
      </c>
      <c r="E43" s="50">
        <v>4034</v>
      </c>
      <c r="F43" s="58"/>
      <c r="G43" s="51"/>
      <c r="H43" s="19">
        <f t="shared" si="2"/>
        <v>10429</v>
      </c>
      <c r="I43" s="3" t="s">
        <v>14</v>
      </c>
      <c r="J43" s="3"/>
      <c r="K43" s="3"/>
      <c r="L43" s="3"/>
      <c r="M43" s="3"/>
    </row>
    <row r="44" spans="1:13" ht="12.75">
      <c r="A44" s="62" t="s">
        <v>122</v>
      </c>
      <c r="B44" s="15"/>
      <c r="C44" s="83">
        <v>1310</v>
      </c>
      <c r="D44" s="84">
        <v>292</v>
      </c>
      <c r="E44" s="50">
        <v>2187</v>
      </c>
      <c r="F44" s="58">
        <v>0</v>
      </c>
      <c r="G44" s="51"/>
      <c r="H44" s="19">
        <f t="shared" si="2"/>
        <v>3789</v>
      </c>
      <c r="I44" s="3"/>
      <c r="J44" s="3" t="s">
        <v>14</v>
      </c>
      <c r="K44" s="3"/>
      <c r="L44" s="3"/>
      <c r="M44" s="3"/>
    </row>
    <row r="45" spans="1:13" ht="12.75">
      <c r="A45" s="62" t="s">
        <v>111</v>
      </c>
      <c r="B45" s="15"/>
      <c r="C45" s="83">
        <v>11703</v>
      </c>
      <c r="D45" s="84">
        <v>1274</v>
      </c>
      <c r="E45" s="50">
        <v>26920</v>
      </c>
      <c r="F45" s="58"/>
      <c r="G45" s="51"/>
      <c r="H45" s="19">
        <f t="shared" si="2"/>
        <v>39897</v>
      </c>
      <c r="I45" s="3" t="s">
        <v>15</v>
      </c>
      <c r="J45" s="3"/>
      <c r="K45" s="3"/>
      <c r="L45" s="3"/>
      <c r="M45" s="3"/>
    </row>
    <row r="46" spans="1:13" ht="12.75">
      <c r="A46" s="62" t="s">
        <v>79</v>
      </c>
      <c r="B46" s="15"/>
      <c r="C46" s="83">
        <v>66</v>
      </c>
      <c r="D46" s="84">
        <v>102</v>
      </c>
      <c r="E46" s="50">
        <v>84</v>
      </c>
      <c r="F46" s="58"/>
      <c r="G46" s="51"/>
      <c r="H46" s="19">
        <f t="shared" si="2"/>
        <v>252</v>
      </c>
      <c r="I46" s="4" t="s">
        <v>16</v>
      </c>
      <c r="J46" s="3"/>
      <c r="K46" s="3"/>
      <c r="L46" s="3"/>
      <c r="M46" s="3"/>
    </row>
    <row r="47" spans="1:13" ht="12.75">
      <c r="A47" s="64" t="s">
        <v>103</v>
      </c>
      <c r="B47" s="15"/>
      <c r="C47" s="83">
        <v>1510</v>
      </c>
      <c r="D47" s="84">
        <v>191</v>
      </c>
      <c r="E47" s="50">
        <v>2218</v>
      </c>
      <c r="F47" s="58"/>
      <c r="G47" s="51"/>
      <c r="H47" s="19">
        <f t="shared" si="2"/>
        <v>3919</v>
      </c>
      <c r="I47" s="4" t="s">
        <v>17</v>
      </c>
      <c r="J47" s="3"/>
      <c r="K47" s="3"/>
      <c r="L47" s="3"/>
      <c r="M47" s="3"/>
    </row>
    <row r="48" spans="1:13" ht="12.75">
      <c r="A48" s="62" t="s">
        <v>80</v>
      </c>
      <c r="B48" s="15"/>
      <c r="C48" s="83">
        <v>8404</v>
      </c>
      <c r="D48" s="84">
        <v>1139</v>
      </c>
      <c r="E48" s="50">
        <v>7883</v>
      </c>
      <c r="F48" s="44"/>
      <c r="G48" s="51"/>
      <c r="H48" s="19">
        <f>SUM(C48:G48)</f>
        <v>17426</v>
      </c>
      <c r="I48" s="3" t="s">
        <v>75</v>
      </c>
      <c r="J48" s="3"/>
      <c r="K48" s="3"/>
      <c r="L48" s="3"/>
      <c r="M48" s="3"/>
    </row>
    <row r="49" spans="1:13" ht="12.75">
      <c r="A49" s="62" t="s">
        <v>92</v>
      </c>
      <c r="B49" s="15"/>
      <c r="C49" s="83">
        <v>128</v>
      </c>
      <c r="D49" s="84">
        <v>76</v>
      </c>
      <c r="E49" s="50">
        <v>1590</v>
      </c>
      <c r="F49" s="44">
        <v>0</v>
      </c>
      <c r="G49" s="51">
        <v>0</v>
      </c>
      <c r="H49" s="19">
        <f>SUM(C49:G49)</f>
        <v>1794</v>
      </c>
      <c r="I49" s="3"/>
      <c r="J49" s="3" t="s">
        <v>75</v>
      </c>
      <c r="K49" s="3"/>
      <c r="L49" s="3"/>
      <c r="M49" s="3"/>
    </row>
    <row r="50" spans="1:13" ht="12.75">
      <c r="A50" s="62" t="s">
        <v>123</v>
      </c>
      <c r="B50" s="15"/>
      <c r="C50" s="83">
        <v>5815</v>
      </c>
      <c r="D50" s="84">
        <v>1498</v>
      </c>
      <c r="E50" s="50">
        <v>13223</v>
      </c>
      <c r="F50" s="58">
        <v>0</v>
      </c>
      <c r="G50" s="51"/>
      <c r="H50" s="19">
        <f t="shared" si="2"/>
        <v>20536</v>
      </c>
      <c r="I50" s="3"/>
      <c r="J50" s="3" t="s">
        <v>69</v>
      </c>
      <c r="K50" s="3"/>
      <c r="L50" s="3"/>
      <c r="M50" s="3"/>
    </row>
    <row r="51" spans="1:13" ht="12.75">
      <c r="A51" s="62" t="s">
        <v>124</v>
      </c>
      <c r="B51" s="15"/>
      <c r="C51" s="83">
        <v>16650</v>
      </c>
      <c r="D51" s="84">
        <v>2965</v>
      </c>
      <c r="E51" s="50">
        <v>41247</v>
      </c>
      <c r="F51" s="58">
        <v>0</v>
      </c>
      <c r="G51" s="51"/>
      <c r="H51" s="19">
        <f t="shared" si="2"/>
        <v>60862</v>
      </c>
      <c r="I51" s="3"/>
      <c r="J51" s="3" t="s">
        <v>70</v>
      </c>
      <c r="K51" s="3"/>
      <c r="L51" s="3"/>
      <c r="M51" s="3"/>
    </row>
    <row r="52" spans="1:13" s="87" customFormat="1" ht="12.75" customHeight="1" hidden="1">
      <c r="A52" s="81" t="s">
        <v>125</v>
      </c>
      <c r="B52" s="82"/>
      <c r="C52" s="83"/>
      <c r="D52" s="84"/>
      <c r="E52" s="84"/>
      <c r="F52" s="85">
        <v>0</v>
      </c>
      <c r="G52" s="83"/>
      <c r="H52" s="86">
        <f t="shared" si="2"/>
        <v>0</v>
      </c>
      <c r="I52" s="4"/>
      <c r="J52" s="4" t="s">
        <v>71</v>
      </c>
      <c r="K52" s="4"/>
      <c r="L52" s="4"/>
      <c r="M52" s="4"/>
    </row>
    <row r="53" spans="1:14" ht="12.75">
      <c r="A53" s="62" t="s">
        <v>126</v>
      </c>
      <c r="B53" s="15"/>
      <c r="C53" s="83">
        <v>738</v>
      </c>
      <c r="D53" s="84">
        <v>35</v>
      </c>
      <c r="E53" s="50">
        <v>643</v>
      </c>
      <c r="F53" s="44"/>
      <c r="G53" s="51"/>
      <c r="H53" s="19">
        <f>SUM(C53:G53)</f>
        <v>1416</v>
      </c>
      <c r="I53" s="3"/>
      <c r="J53" s="3"/>
      <c r="K53" s="3"/>
      <c r="L53" s="3"/>
      <c r="M53" s="3"/>
      <c r="N53" s="3" t="s">
        <v>11</v>
      </c>
    </row>
    <row r="54" spans="1:14" s="61" customFormat="1" ht="12.75">
      <c r="A54" s="62" t="s">
        <v>127</v>
      </c>
      <c r="B54" s="57"/>
      <c r="C54" s="98">
        <v>1273</v>
      </c>
      <c r="D54" s="84">
        <v>669</v>
      </c>
      <c r="E54" s="50">
        <v>1828</v>
      </c>
      <c r="F54" s="58"/>
      <c r="G54" s="59">
        <v>0</v>
      </c>
      <c r="H54" s="19">
        <f>SUM(C54:G54)</f>
        <v>3770</v>
      </c>
      <c r="I54" s="60"/>
      <c r="J54" s="60"/>
      <c r="K54" s="60"/>
      <c r="L54" s="60"/>
      <c r="M54" s="60"/>
      <c r="N54" s="60" t="s">
        <v>62</v>
      </c>
    </row>
    <row r="55" spans="1:14" s="61" customFormat="1" ht="12.75">
      <c r="A55" s="62" t="s">
        <v>154</v>
      </c>
      <c r="B55" s="57"/>
      <c r="C55" s="98">
        <v>1</v>
      </c>
      <c r="D55" s="84"/>
      <c r="E55" s="50"/>
      <c r="F55" s="58"/>
      <c r="G55" s="59"/>
      <c r="H55" s="19">
        <f>SUM(C55:G55)</f>
        <v>1</v>
      </c>
      <c r="I55" s="3" t="s">
        <v>155</v>
      </c>
      <c r="J55" s="60"/>
      <c r="K55" s="60"/>
      <c r="L55" s="60"/>
      <c r="M55" s="60"/>
      <c r="N55" s="60"/>
    </row>
    <row r="56" spans="1:13" ht="13.5" thickBot="1">
      <c r="A56" s="65" t="s">
        <v>56</v>
      </c>
      <c r="B56" s="28"/>
      <c r="C56" s="90">
        <f>SUM(C53:C55)</f>
        <v>2012</v>
      </c>
      <c r="D56" s="90">
        <f>SUM(D53:D54)</f>
        <v>704</v>
      </c>
      <c r="E56" s="73">
        <f>SUM(E53:E54)</f>
        <v>2471</v>
      </c>
      <c r="F56" s="67">
        <f>SUM(F54)</f>
        <v>0</v>
      </c>
      <c r="G56" s="66">
        <f>SUM(G53:G54)</f>
        <v>0</v>
      </c>
      <c r="H56" s="29">
        <f>SUM(C56:G56)</f>
        <v>5187</v>
      </c>
      <c r="I56" s="3"/>
      <c r="J56" s="3"/>
      <c r="K56" s="3"/>
      <c r="L56" s="3"/>
      <c r="M56" s="3"/>
    </row>
    <row r="57" spans="1:13" ht="12.75">
      <c r="A57" s="17" t="s">
        <v>52</v>
      </c>
      <c r="B57" s="18"/>
      <c r="C57" s="74">
        <f>SUM(C25:C38)+C40+C42+C43+C45+C46+C47+C48+C53+C54+C55</f>
        <v>178977</v>
      </c>
      <c r="D57" s="74">
        <f>SUM(D25:D38)+D40+D42+D43+D45+D46+D47+D48+D53+D54+D55</f>
        <v>44584</v>
      </c>
      <c r="E57" s="74">
        <f>SUM(E25:E38)+E40+E42+E43+E45+E46+E47+E48+E53+E54+E55</f>
        <v>212425</v>
      </c>
      <c r="F57" s="40">
        <f>SUM(F25:F38)+F40+F41+F43+F45+F46+F47</f>
        <v>0</v>
      </c>
      <c r="G57" s="52">
        <f>SUM(G25:G38)+G40+G41+G43+G45+G46+G47</f>
        <v>0</v>
      </c>
      <c r="H57" s="19">
        <f>SUM(C57:G57)</f>
        <v>435986</v>
      </c>
      <c r="I57" s="3"/>
      <c r="J57" s="3"/>
      <c r="K57" s="3"/>
      <c r="L57" s="3"/>
      <c r="M57" s="3"/>
    </row>
    <row r="58" spans="1:13" ht="12.75">
      <c r="A58" s="17" t="s">
        <v>53</v>
      </c>
      <c r="B58" s="18"/>
      <c r="C58" s="74">
        <f>SUM(C39+C44+C50+C51+C52+C49)</f>
        <v>30092</v>
      </c>
      <c r="D58" s="74">
        <f>SUM(D39+D44+D50+D51+D52+D49)</f>
        <v>7172</v>
      </c>
      <c r="E58" s="74">
        <f>SUM(E39+E44+E50+E51+E52+E49)</f>
        <v>71141</v>
      </c>
      <c r="F58" s="40">
        <f>SUM(F39+F42+F44+F50+F51+F52)</f>
        <v>222</v>
      </c>
      <c r="G58" s="52">
        <f>SUM(G39+G42+G44+G50+G51+G52)</f>
        <v>222</v>
      </c>
      <c r="H58" s="19">
        <f>C58+D58+E58</f>
        <v>108405</v>
      </c>
      <c r="I58" s="3"/>
      <c r="J58" s="3"/>
      <c r="K58" s="3"/>
      <c r="L58" s="3"/>
      <c r="M58" s="3"/>
    </row>
    <row r="59" spans="1:13" ht="13.5" thickBot="1">
      <c r="A59" s="27" t="s">
        <v>0</v>
      </c>
      <c r="B59" s="28"/>
      <c r="C59" s="73">
        <f aca="true" t="shared" si="3" ref="C59:H59">SUM(C57:C58)</f>
        <v>209069</v>
      </c>
      <c r="D59" s="73">
        <f t="shared" si="3"/>
        <v>51756</v>
      </c>
      <c r="E59" s="73">
        <f t="shared" si="3"/>
        <v>283566</v>
      </c>
      <c r="F59" s="41">
        <f t="shared" si="3"/>
        <v>222</v>
      </c>
      <c r="G59" s="53">
        <f t="shared" si="3"/>
        <v>222</v>
      </c>
      <c r="H59" s="29">
        <f t="shared" si="3"/>
        <v>544391</v>
      </c>
      <c r="I59" s="3"/>
      <c r="J59" s="3"/>
      <c r="K59" s="3"/>
      <c r="L59" s="3"/>
      <c r="M59" s="3"/>
    </row>
    <row r="60" spans="1:13" ht="12.75">
      <c r="A60" s="11" t="s">
        <v>54</v>
      </c>
      <c r="B60" s="12"/>
      <c r="C60" s="75"/>
      <c r="D60" s="75"/>
      <c r="E60" s="75"/>
      <c r="F60" s="22"/>
      <c r="G60" s="54"/>
      <c r="H60" s="22"/>
      <c r="I60" s="3"/>
      <c r="J60" s="3"/>
      <c r="K60" s="3"/>
      <c r="L60" s="3"/>
      <c r="M60" s="3"/>
    </row>
    <row r="61" spans="1:13" ht="12.75">
      <c r="A61" s="14" t="s">
        <v>128</v>
      </c>
      <c r="B61" s="15"/>
      <c r="C61" s="84">
        <v>24509</v>
      </c>
      <c r="D61" s="84">
        <v>3402</v>
      </c>
      <c r="E61" s="50">
        <v>34353</v>
      </c>
      <c r="F61" s="38"/>
      <c r="G61" s="51"/>
      <c r="H61" s="19">
        <f>SUM(C61:G61)</f>
        <v>62264</v>
      </c>
      <c r="I61" s="3"/>
      <c r="J61" s="3"/>
      <c r="K61" s="3"/>
      <c r="L61" s="3"/>
      <c r="M61" s="3" t="s">
        <v>72</v>
      </c>
    </row>
    <row r="62" spans="1:13" ht="12.75">
      <c r="A62" s="14" t="s">
        <v>129</v>
      </c>
      <c r="B62" s="15"/>
      <c r="C62" s="84">
        <v>49247</v>
      </c>
      <c r="D62" s="84">
        <v>12398</v>
      </c>
      <c r="E62" s="50">
        <v>64851</v>
      </c>
      <c r="F62" s="38"/>
      <c r="G62" s="51"/>
      <c r="H62" s="19">
        <f aca="true" t="shared" si="4" ref="H62:H68">SUM(C62:G62)</f>
        <v>126496</v>
      </c>
      <c r="I62" s="3"/>
      <c r="J62" s="3"/>
      <c r="K62" s="3"/>
      <c r="L62" s="3"/>
      <c r="M62" s="3" t="s">
        <v>73</v>
      </c>
    </row>
    <row r="63" spans="1:13" ht="12.75">
      <c r="A63" s="14" t="s">
        <v>130</v>
      </c>
      <c r="B63" s="15"/>
      <c r="C63" s="84">
        <v>34447</v>
      </c>
      <c r="D63" s="84">
        <v>11784</v>
      </c>
      <c r="E63" s="50">
        <v>45908</v>
      </c>
      <c r="F63" s="38"/>
      <c r="G63" s="51"/>
      <c r="H63" s="19">
        <f t="shared" si="4"/>
        <v>92139</v>
      </c>
      <c r="I63" s="3"/>
      <c r="J63" s="3"/>
      <c r="K63" s="3"/>
      <c r="L63" s="3"/>
      <c r="M63" s="3" t="s">
        <v>74</v>
      </c>
    </row>
    <row r="64" spans="1:13" ht="12.75">
      <c r="A64" s="14" t="s">
        <v>110</v>
      </c>
      <c r="B64" s="15"/>
      <c r="C64" s="84">
        <v>1966</v>
      </c>
      <c r="D64" s="84">
        <v>632</v>
      </c>
      <c r="E64" s="50">
        <v>1363</v>
      </c>
      <c r="F64" s="38"/>
      <c r="G64" s="51"/>
      <c r="H64" s="19">
        <f t="shared" si="4"/>
        <v>3961</v>
      </c>
      <c r="I64" s="3"/>
      <c r="J64" s="3"/>
      <c r="K64" s="3"/>
      <c r="L64" s="3"/>
      <c r="M64" s="3" t="s">
        <v>14</v>
      </c>
    </row>
    <row r="65" spans="1:13" ht="12.75">
      <c r="A65" s="14" t="s">
        <v>90</v>
      </c>
      <c r="B65" s="15"/>
      <c r="C65" s="84">
        <v>12</v>
      </c>
      <c r="D65" s="84">
        <v>0</v>
      </c>
      <c r="E65" s="50">
        <v>7</v>
      </c>
      <c r="F65" s="38"/>
      <c r="G65" s="50"/>
      <c r="H65" s="19">
        <f t="shared" si="4"/>
        <v>19</v>
      </c>
      <c r="I65" s="3"/>
      <c r="J65" s="3"/>
      <c r="K65" s="3"/>
      <c r="L65" s="3"/>
      <c r="M65" s="3" t="s">
        <v>75</v>
      </c>
    </row>
    <row r="66" spans="1:13" ht="12.75">
      <c r="A66" s="14" t="s">
        <v>109</v>
      </c>
      <c r="B66" s="15"/>
      <c r="C66" s="84">
        <v>836</v>
      </c>
      <c r="D66" s="84">
        <v>91</v>
      </c>
      <c r="E66" s="50">
        <v>1546</v>
      </c>
      <c r="F66" s="38">
        <v>0</v>
      </c>
      <c r="G66" s="50"/>
      <c r="H66" s="19">
        <f t="shared" si="4"/>
        <v>2473</v>
      </c>
      <c r="I66" s="3"/>
      <c r="J66" s="3"/>
      <c r="K66" s="3"/>
      <c r="L66" s="3"/>
      <c r="M66" s="3" t="s">
        <v>13</v>
      </c>
    </row>
    <row r="67" spans="1:13" ht="13.5" customHeight="1">
      <c r="A67" s="14" t="s">
        <v>79</v>
      </c>
      <c r="B67" s="15"/>
      <c r="C67" s="84">
        <v>28</v>
      </c>
      <c r="D67" s="84">
        <v>37</v>
      </c>
      <c r="E67" s="50">
        <v>47</v>
      </c>
      <c r="F67" s="38">
        <v>0</v>
      </c>
      <c r="G67" s="50"/>
      <c r="H67" s="19">
        <f t="shared" si="4"/>
        <v>112</v>
      </c>
      <c r="I67" s="3"/>
      <c r="J67" s="3"/>
      <c r="K67" s="3"/>
      <c r="L67" s="3"/>
      <c r="M67" s="4" t="s">
        <v>16</v>
      </c>
    </row>
    <row r="68" spans="1:13" ht="13.5" customHeight="1">
      <c r="A68" s="26" t="s">
        <v>103</v>
      </c>
      <c r="B68" s="15"/>
      <c r="C68" s="84">
        <v>429</v>
      </c>
      <c r="D68" s="84">
        <v>36</v>
      </c>
      <c r="E68" s="50">
        <v>555</v>
      </c>
      <c r="F68" s="38"/>
      <c r="G68" s="50"/>
      <c r="H68" s="19">
        <f t="shared" si="4"/>
        <v>1020</v>
      </c>
      <c r="I68" s="3"/>
      <c r="J68" s="3"/>
      <c r="K68" s="3"/>
      <c r="L68" s="3"/>
      <c r="M68" s="4" t="s">
        <v>17</v>
      </c>
    </row>
    <row r="69" spans="1:13" ht="12.75">
      <c r="A69" s="14" t="s">
        <v>102</v>
      </c>
      <c r="B69" s="15"/>
      <c r="C69" s="84">
        <v>452</v>
      </c>
      <c r="D69" s="83">
        <v>1</v>
      </c>
      <c r="E69" s="51">
        <v>3</v>
      </c>
      <c r="F69" s="45"/>
      <c r="G69" s="51"/>
      <c r="H69" s="19">
        <f>SUM(C69:G69)</f>
        <v>456</v>
      </c>
      <c r="J69" s="3"/>
      <c r="K69" s="3"/>
      <c r="L69" s="3"/>
      <c r="M69" s="3" t="s">
        <v>101</v>
      </c>
    </row>
    <row r="70" spans="1:13" ht="13.5" thickBot="1">
      <c r="A70" s="27" t="s">
        <v>55</v>
      </c>
      <c r="B70" s="28"/>
      <c r="C70" s="73">
        <f aca="true" t="shared" si="5" ref="C70:H70">SUM(C61:C69)</f>
        <v>111926</v>
      </c>
      <c r="D70" s="73">
        <f t="shared" si="5"/>
        <v>28381</v>
      </c>
      <c r="E70" s="73">
        <f t="shared" si="5"/>
        <v>148633</v>
      </c>
      <c r="F70" s="41">
        <f t="shared" si="5"/>
        <v>0</v>
      </c>
      <c r="G70" s="41">
        <f t="shared" si="5"/>
        <v>0</v>
      </c>
      <c r="H70" s="53">
        <f t="shared" si="5"/>
        <v>288940</v>
      </c>
      <c r="I70" s="3"/>
      <c r="J70" s="3"/>
      <c r="K70" s="3"/>
      <c r="L70" s="3"/>
      <c r="M70" s="3"/>
    </row>
    <row r="71" spans="1:13" ht="12.75">
      <c r="A71" s="31"/>
      <c r="B71" s="31"/>
      <c r="C71" s="91"/>
      <c r="D71" s="91"/>
      <c r="E71" s="56"/>
      <c r="F71" s="56"/>
      <c r="G71" s="56"/>
      <c r="H71" s="56"/>
      <c r="I71" s="3"/>
      <c r="J71" s="3"/>
      <c r="K71" s="3"/>
      <c r="L71" s="3"/>
      <c r="M71" s="3"/>
    </row>
    <row r="72" spans="1:13" ht="12.75">
      <c r="A72" s="31"/>
      <c r="B72" s="31"/>
      <c r="C72" s="91"/>
      <c r="D72" s="91"/>
      <c r="E72" s="56"/>
      <c r="F72" s="56"/>
      <c r="G72" s="56"/>
      <c r="H72" s="56"/>
      <c r="I72" s="3"/>
      <c r="J72" s="3"/>
      <c r="K72" s="3"/>
      <c r="L72" s="3"/>
      <c r="M72" s="3"/>
    </row>
    <row r="73" spans="1:13" ht="12.75">
      <c r="A73" s="31"/>
      <c r="B73" s="31"/>
      <c r="C73" s="91"/>
      <c r="D73" s="91"/>
      <c r="E73" s="56"/>
      <c r="F73" s="56"/>
      <c r="G73" s="56"/>
      <c r="H73" s="56"/>
      <c r="I73" s="3"/>
      <c r="J73" s="3"/>
      <c r="K73" s="2"/>
      <c r="L73" s="3"/>
      <c r="M73" s="3"/>
    </row>
    <row r="74" spans="1:13" ht="12.75">
      <c r="A74" s="31"/>
      <c r="B74" s="31"/>
      <c r="C74" s="91"/>
      <c r="D74" s="91"/>
      <c r="E74" s="56"/>
      <c r="F74" s="56"/>
      <c r="G74" s="56"/>
      <c r="H74" s="56"/>
      <c r="I74" s="3"/>
      <c r="J74" s="3"/>
      <c r="K74" s="3"/>
      <c r="L74" s="3"/>
      <c r="M74" s="3"/>
    </row>
    <row r="75" spans="1:13" ht="12.75">
      <c r="A75" s="31"/>
      <c r="B75" s="31"/>
      <c r="C75" s="91"/>
      <c r="D75" s="91"/>
      <c r="E75" s="56"/>
      <c r="F75" s="56"/>
      <c r="G75" s="56"/>
      <c r="H75" s="56"/>
      <c r="I75" s="3"/>
      <c r="J75" s="3"/>
      <c r="K75" s="3"/>
      <c r="L75" s="3"/>
      <c r="M75" s="3"/>
    </row>
    <row r="76" spans="1:13" ht="12.75">
      <c r="A76" s="31"/>
      <c r="B76" s="31"/>
      <c r="C76" s="91"/>
      <c r="D76" s="91"/>
      <c r="E76" s="56"/>
      <c r="F76" s="56"/>
      <c r="G76" s="56"/>
      <c r="H76" s="56"/>
      <c r="I76" s="3"/>
      <c r="J76" s="3"/>
      <c r="K76" s="3"/>
      <c r="L76" s="3"/>
      <c r="M76" s="3"/>
    </row>
    <row r="77" spans="1:13" ht="38.25" customHeight="1" thickBot="1">
      <c r="A77" s="110" t="s">
        <v>157</v>
      </c>
      <c r="B77" s="110"/>
      <c r="C77" s="110"/>
      <c r="D77" s="110"/>
      <c r="E77" s="110"/>
      <c r="F77" s="110"/>
      <c r="G77" s="110"/>
      <c r="H77" s="110"/>
      <c r="I77" s="3"/>
      <c r="J77" s="3"/>
      <c r="K77" s="3"/>
      <c r="L77" s="3"/>
      <c r="M77" s="3"/>
    </row>
    <row r="78" spans="1:13" ht="13.5" customHeight="1" thickBot="1">
      <c r="A78" s="122" t="s">
        <v>59</v>
      </c>
      <c r="B78" s="8"/>
      <c r="C78" s="105" t="s">
        <v>91</v>
      </c>
      <c r="D78" s="106"/>
      <c r="E78" s="106"/>
      <c r="F78" s="106"/>
      <c r="G78" s="107"/>
      <c r="H78" s="102" t="s">
        <v>84</v>
      </c>
      <c r="I78" s="3"/>
      <c r="J78" s="3"/>
      <c r="K78" s="3"/>
      <c r="L78" s="3"/>
      <c r="M78" s="3"/>
    </row>
    <row r="79" spans="1:13" ht="12.75" customHeight="1">
      <c r="A79" s="123"/>
      <c r="B79" s="9"/>
      <c r="C79" s="120" t="s">
        <v>47</v>
      </c>
      <c r="D79" s="115" t="s">
        <v>93</v>
      </c>
      <c r="E79" s="113" t="s">
        <v>44</v>
      </c>
      <c r="F79" s="108" t="s">
        <v>85</v>
      </c>
      <c r="G79" s="102" t="s">
        <v>87</v>
      </c>
      <c r="H79" s="103"/>
      <c r="I79" s="3"/>
      <c r="J79" s="3"/>
      <c r="K79" s="3"/>
      <c r="L79" s="3"/>
      <c r="M79" s="3"/>
    </row>
    <row r="80" spans="1:13" ht="12.75">
      <c r="A80" s="123"/>
      <c r="B80" s="9"/>
      <c r="C80" s="120"/>
      <c r="D80" s="116"/>
      <c r="E80" s="113"/>
      <c r="F80" s="119"/>
      <c r="G80" s="103"/>
      <c r="H80" s="103"/>
      <c r="I80" s="3"/>
      <c r="J80" s="3"/>
      <c r="K80" s="3"/>
      <c r="L80" s="3"/>
      <c r="M80" s="3"/>
    </row>
    <row r="81" spans="1:13" ht="13.5" thickBot="1">
      <c r="A81" s="124"/>
      <c r="B81" s="10"/>
      <c r="C81" s="121"/>
      <c r="D81" s="117"/>
      <c r="E81" s="114"/>
      <c r="F81" s="109"/>
      <c r="G81" s="104"/>
      <c r="H81" s="104"/>
      <c r="I81" s="3"/>
      <c r="J81" s="3"/>
      <c r="K81" s="3"/>
      <c r="L81" s="3"/>
      <c r="M81" s="3"/>
    </row>
    <row r="82" spans="1:13" ht="12.75">
      <c r="A82" s="111" t="s">
        <v>58</v>
      </c>
      <c r="B82" s="118"/>
      <c r="C82" s="76"/>
      <c r="D82" s="76"/>
      <c r="E82" s="76"/>
      <c r="F82" s="32"/>
      <c r="G82" s="33"/>
      <c r="H82" s="33"/>
      <c r="I82" s="3"/>
      <c r="J82" s="3"/>
      <c r="K82" s="3"/>
      <c r="L82" s="3"/>
      <c r="M82" s="3"/>
    </row>
    <row r="83" spans="1:13" ht="12" customHeight="1">
      <c r="A83" s="34" t="s">
        <v>152</v>
      </c>
      <c r="B83" s="35"/>
      <c r="C83" s="84">
        <v>13108</v>
      </c>
      <c r="D83" s="84">
        <v>432</v>
      </c>
      <c r="E83" s="50">
        <v>13387</v>
      </c>
      <c r="F83" s="38"/>
      <c r="G83" s="50"/>
      <c r="H83" s="19">
        <f>SUM(C83:G83)</f>
        <v>26927</v>
      </c>
      <c r="I83" s="4" t="s">
        <v>22</v>
      </c>
      <c r="J83" s="3"/>
      <c r="K83" s="3"/>
      <c r="L83" s="3"/>
      <c r="M83" s="3"/>
    </row>
    <row r="84" spans="1:13" ht="0.75" customHeight="1" hidden="1">
      <c r="A84" s="34" t="s">
        <v>81</v>
      </c>
      <c r="B84" s="35"/>
      <c r="C84" s="84"/>
      <c r="D84" s="84"/>
      <c r="E84" s="50"/>
      <c r="F84" s="38"/>
      <c r="G84" s="50"/>
      <c r="H84" s="19">
        <f aca="true" t="shared" si="6" ref="H84:H135">SUM(C84:G84)</f>
        <v>0</v>
      </c>
      <c r="I84" s="4" t="s">
        <v>24</v>
      </c>
      <c r="J84" s="3"/>
      <c r="K84" s="3"/>
      <c r="L84" s="3"/>
      <c r="M84" s="3"/>
    </row>
    <row r="85" spans="1:13" ht="14.25" customHeight="1" hidden="1">
      <c r="A85" s="34" t="s">
        <v>82</v>
      </c>
      <c r="B85" s="35"/>
      <c r="C85" s="84"/>
      <c r="D85" s="84"/>
      <c r="E85" s="50"/>
      <c r="F85" s="38"/>
      <c r="G85" s="50"/>
      <c r="H85" s="19">
        <f t="shared" si="6"/>
        <v>0</v>
      </c>
      <c r="I85" s="4" t="s">
        <v>25</v>
      </c>
      <c r="J85" s="3"/>
      <c r="K85" s="3"/>
      <c r="L85" s="3"/>
      <c r="M85" s="3"/>
    </row>
    <row r="86" spans="1:13" ht="14.25" customHeight="1">
      <c r="A86" s="34" t="s">
        <v>133</v>
      </c>
      <c r="B86" s="35"/>
      <c r="C86" s="84">
        <v>8749</v>
      </c>
      <c r="D86" s="84">
        <v>1641</v>
      </c>
      <c r="E86" s="50">
        <v>9865</v>
      </c>
      <c r="F86" s="38"/>
      <c r="G86" s="50"/>
      <c r="H86" s="19">
        <f t="shared" si="6"/>
        <v>20255</v>
      </c>
      <c r="I86" s="4" t="s">
        <v>26</v>
      </c>
      <c r="J86" s="3"/>
      <c r="K86" s="3"/>
      <c r="L86" s="3"/>
      <c r="M86" s="3"/>
    </row>
    <row r="87" spans="1:13" ht="12.75" customHeight="1">
      <c r="A87" s="34" t="s">
        <v>131</v>
      </c>
      <c r="B87" s="35"/>
      <c r="C87" s="84">
        <v>15446</v>
      </c>
      <c r="D87" s="84">
        <v>419</v>
      </c>
      <c r="E87" s="50">
        <v>15756</v>
      </c>
      <c r="F87" s="38"/>
      <c r="G87" s="50"/>
      <c r="H87" s="19">
        <f t="shared" si="6"/>
        <v>31621</v>
      </c>
      <c r="I87" s="4" t="s">
        <v>27</v>
      </c>
      <c r="J87" s="3"/>
      <c r="K87" s="3"/>
      <c r="L87" s="3"/>
      <c r="M87" s="3"/>
    </row>
    <row r="88" spans="1:13" ht="12" customHeight="1">
      <c r="A88" s="34" t="s">
        <v>132</v>
      </c>
      <c r="B88" s="35"/>
      <c r="C88" s="84">
        <v>17778</v>
      </c>
      <c r="D88" s="84">
        <v>1277</v>
      </c>
      <c r="E88" s="50">
        <v>17056</v>
      </c>
      <c r="F88" s="38"/>
      <c r="G88" s="50"/>
      <c r="H88" s="19">
        <f t="shared" si="6"/>
        <v>36111</v>
      </c>
      <c r="I88" s="4" t="s">
        <v>28</v>
      </c>
      <c r="J88" s="3"/>
      <c r="K88" s="3"/>
      <c r="L88" s="3"/>
      <c r="M88" s="3"/>
    </row>
    <row r="89" spans="1:13" ht="12.75">
      <c r="A89" s="34" t="s">
        <v>134</v>
      </c>
      <c r="B89" s="35"/>
      <c r="C89" s="84">
        <v>8374</v>
      </c>
      <c r="D89" s="84">
        <v>28</v>
      </c>
      <c r="E89" s="50">
        <v>22</v>
      </c>
      <c r="F89" s="38"/>
      <c r="G89" s="50"/>
      <c r="H89" s="19">
        <f t="shared" si="6"/>
        <v>8424</v>
      </c>
      <c r="I89" s="4" t="s">
        <v>29</v>
      </c>
      <c r="J89" s="3"/>
      <c r="K89" s="3"/>
      <c r="L89" s="3"/>
      <c r="M89" s="3"/>
    </row>
    <row r="90" spans="1:13" ht="14.25" customHeight="1">
      <c r="A90" s="34" t="s">
        <v>135</v>
      </c>
      <c r="B90" s="35"/>
      <c r="C90" s="84">
        <v>14113</v>
      </c>
      <c r="D90" s="84">
        <v>1091</v>
      </c>
      <c r="E90" s="50">
        <v>363</v>
      </c>
      <c r="F90" s="38"/>
      <c r="G90" s="50"/>
      <c r="H90" s="19">
        <f t="shared" si="6"/>
        <v>15567</v>
      </c>
      <c r="I90" s="4" t="s">
        <v>30</v>
      </c>
      <c r="J90" s="3"/>
      <c r="K90" s="3"/>
      <c r="L90" s="3"/>
      <c r="M90" s="3"/>
    </row>
    <row r="91" spans="1:13" ht="13.5" customHeight="1">
      <c r="A91" s="34" t="s">
        <v>136</v>
      </c>
      <c r="B91" s="35"/>
      <c r="C91" s="84">
        <v>5228</v>
      </c>
      <c r="D91" s="84">
        <v>3578</v>
      </c>
      <c r="E91" s="50">
        <v>6768</v>
      </c>
      <c r="F91" s="38"/>
      <c r="G91" s="50"/>
      <c r="H91" s="19">
        <f t="shared" si="6"/>
        <v>15574</v>
      </c>
      <c r="I91" s="4" t="s">
        <v>31</v>
      </c>
      <c r="J91" s="3"/>
      <c r="K91" s="3"/>
      <c r="L91" s="3"/>
      <c r="M91" s="3"/>
    </row>
    <row r="92" spans="1:13" ht="14.25" customHeight="1">
      <c r="A92" s="34" t="s">
        <v>137</v>
      </c>
      <c r="B92" s="35"/>
      <c r="C92" s="84">
        <v>10416</v>
      </c>
      <c r="D92" s="84">
        <v>37</v>
      </c>
      <c r="E92" s="50">
        <v>3200</v>
      </c>
      <c r="F92" s="38"/>
      <c r="G92" s="50"/>
      <c r="H92" s="19">
        <f t="shared" si="6"/>
        <v>13653</v>
      </c>
      <c r="I92" s="4" t="s">
        <v>32</v>
      </c>
      <c r="J92" s="3"/>
      <c r="K92" s="3"/>
      <c r="L92" s="3"/>
      <c r="M92" s="3"/>
    </row>
    <row r="93" spans="1:13" ht="12.75">
      <c r="A93" s="34" t="s">
        <v>138</v>
      </c>
      <c r="B93" s="35"/>
      <c r="C93" s="84">
        <v>20853</v>
      </c>
      <c r="D93" s="84">
        <v>176</v>
      </c>
      <c r="E93" s="50">
        <v>352</v>
      </c>
      <c r="F93" s="38"/>
      <c r="G93" s="50"/>
      <c r="H93" s="19">
        <f t="shared" si="6"/>
        <v>21381</v>
      </c>
      <c r="I93" s="4" t="s">
        <v>33</v>
      </c>
      <c r="J93" s="3"/>
      <c r="K93" s="3"/>
      <c r="L93" s="3"/>
      <c r="M93" s="3"/>
    </row>
    <row r="94" spans="1:13" ht="12.75">
      <c r="A94" s="34" t="s">
        <v>139</v>
      </c>
      <c r="B94" s="35"/>
      <c r="C94" s="84">
        <v>10300</v>
      </c>
      <c r="D94" s="84">
        <v>50</v>
      </c>
      <c r="E94" s="50">
        <v>8415</v>
      </c>
      <c r="F94" s="38"/>
      <c r="G94" s="50"/>
      <c r="H94" s="19">
        <f t="shared" si="6"/>
        <v>18765</v>
      </c>
      <c r="I94" s="4" t="s">
        <v>34</v>
      </c>
      <c r="J94" s="3"/>
      <c r="K94" s="3"/>
      <c r="L94" s="3"/>
      <c r="M94" s="3"/>
    </row>
    <row r="95" spans="1:13" ht="12.75">
      <c r="A95" s="34" t="s">
        <v>140</v>
      </c>
      <c r="B95" s="35"/>
      <c r="C95" s="84">
        <v>39264</v>
      </c>
      <c r="D95" s="84">
        <v>313</v>
      </c>
      <c r="E95" s="50">
        <v>608</v>
      </c>
      <c r="F95" s="38"/>
      <c r="G95" s="50"/>
      <c r="H95" s="19">
        <f t="shared" si="6"/>
        <v>40185</v>
      </c>
      <c r="I95" s="4" t="s">
        <v>35</v>
      </c>
      <c r="J95" s="3"/>
      <c r="K95" s="3"/>
      <c r="L95" s="3"/>
      <c r="M95" s="3"/>
    </row>
    <row r="96" spans="1:13" ht="12.75">
      <c r="A96" s="34" t="s">
        <v>141</v>
      </c>
      <c r="B96" s="35"/>
      <c r="C96" s="84">
        <v>12112</v>
      </c>
      <c r="D96" s="84">
        <v>98</v>
      </c>
      <c r="E96" s="50">
        <v>313</v>
      </c>
      <c r="F96" s="38"/>
      <c r="G96" s="50"/>
      <c r="H96" s="19">
        <f t="shared" si="6"/>
        <v>12523</v>
      </c>
      <c r="I96" s="4" t="s">
        <v>36</v>
      </c>
      <c r="J96" s="3"/>
      <c r="K96" s="3"/>
      <c r="L96" s="3"/>
      <c r="M96" s="3"/>
    </row>
    <row r="97" spans="1:13" ht="12.75">
      <c r="A97" s="34" t="s">
        <v>142</v>
      </c>
      <c r="B97" s="35"/>
      <c r="C97" s="84">
        <v>13344</v>
      </c>
      <c r="D97" s="84">
        <v>78</v>
      </c>
      <c r="E97" s="50">
        <v>273</v>
      </c>
      <c r="F97" s="38"/>
      <c r="G97" s="50"/>
      <c r="H97" s="19">
        <f t="shared" si="6"/>
        <v>13695</v>
      </c>
      <c r="I97" s="4" t="s">
        <v>37</v>
      </c>
      <c r="J97" s="3"/>
      <c r="K97" s="3"/>
      <c r="L97" s="3"/>
      <c r="M97" s="3"/>
    </row>
    <row r="98" spans="1:13" ht="12.75">
      <c r="A98" s="34" t="s">
        <v>143</v>
      </c>
      <c r="B98" s="35"/>
      <c r="C98" s="84">
        <v>12900</v>
      </c>
      <c r="D98" s="84">
        <v>62</v>
      </c>
      <c r="E98" s="50">
        <v>225</v>
      </c>
      <c r="F98" s="38"/>
      <c r="G98" s="50"/>
      <c r="H98" s="19">
        <f t="shared" si="6"/>
        <v>13187</v>
      </c>
      <c r="I98" s="4" t="s">
        <v>38</v>
      </c>
      <c r="J98" s="3"/>
      <c r="K98" s="3"/>
      <c r="L98" s="3"/>
      <c r="M98" s="3"/>
    </row>
    <row r="99" spans="1:13" ht="12.75">
      <c r="A99" s="34" t="s">
        <v>144</v>
      </c>
      <c r="B99" s="35"/>
      <c r="C99" s="84">
        <v>734</v>
      </c>
      <c r="D99" s="84">
        <v>1902</v>
      </c>
      <c r="E99" s="50">
        <v>14995</v>
      </c>
      <c r="F99" s="38"/>
      <c r="G99" s="50"/>
      <c r="H99" s="19">
        <f t="shared" si="6"/>
        <v>17631</v>
      </c>
      <c r="I99" s="4" t="s">
        <v>39</v>
      </c>
      <c r="J99" s="3"/>
      <c r="K99" s="3"/>
      <c r="L99" s="3"/>
      <c r="M99" s="3"/>
    </row>
    <row r="100" spans="1:13" ht="12.75">
      <c r="A100" s="34" t="s">
        <v>145</v>
      </c>
      <c r="B100" s="35"/>
      <c r="C100" s="84">
        <v>4379</v>
      </c>
      <c r="D100" s="84">
        <v>29</v>
      </c>
      <c r="E100" s="50">
        <v>2323</v>
      </c>
      <c r="F100" s="38"/>
      <c r="G100" s="50"/>
      <c r="H100" s="19">
        <f t="shared" si="6"/>
        <v>6731</v>
      </c>
      <c r="I100" s="4" t="s">
        <v>40</v>
      </c>
      <c r="J100" s="3"/>
      <c r="K100" s="3"/>
      <c r="L100" s="3"/>
      <c r="M100" s="3"/>
    </row>
    <row r="101" spans="1:13" ht="12.75">
      <c r="A101" s="34" t="s">
        <v>146</v>
      </c>
      <c r="B101" s="35"/>
      <c r="C101" s="84">
        <v>10492</v>
      </c>
      <c r="D101" s="84">
        <v>35</v>
      </c>
      <c r="E101" s="50">
        <v>194</v>
      </c>
      <c r="F101" s="38"/>
      <c r="G101" s="50"/>
      <c r="H101" s="19">
        <f t="shared" si="6"/>
        <v>10721</v>
      </c>
      <c r="I101" s="4" t="s">
        <v>23</v>
      </c>
      <c r="J101" s="3"/>
      <c r="K101" s="3"/>
      <c r="L101" s="3"/>
      <c r="M101" s="3"/>
    </row>
    <row r="102" spans="1:13" ht="12.75">
      <c r="A102" s="34" t="s">
        <v>147</v>
      </c>
      <c r="B102" s="35"/>
      <c r="C102" s="84">
        <v>6266</v>
      </c>
      <c r="D102" s="84">
        <v>82</v>
      </c>
      <c r="E102" s="50">
        <v>12206</v>
      </c>
      <c r="F102" s="38"/>
      <c r="G102" s="50"/>
      <c r="H102" s="19">
        <f t="shared" si="6"/>
        <v>18554</v>
      </c>
      <c r="I102" s="4" t="s">
        <v>41</v>
      </c>
      <c r="J102" s="3"/>
      <c r="K102" s="3"/>
      <c r="L102" s="3"/>
      <c r="M102" s="3"/>
    </row>
    <row r="103" spans="1:13" ht="12.75">
      <c r="A103" s="34" t="s">
        <v>148</v>
      </c>
      <c r="B103" s="35"/>
      <c r="C103" s="99">
        <v>38860</v>
      </c>
      <c r="D103" s="84">
        <v>51</v>
      </c>
      <c r="E103" s="50">
        <v>297</v>
      </c>
      <c r="F103" s="38"/>
      <c r="G103" s="50"/>
      <c r="H103" s="19">
        <f t="shared" si="6"/>
        <v>39208</v>
      </c>
      <c r="I103" s="4" t="s">
        <v>42</v>
      </c>
      <c r="J103" s="3"/>
      <c r="K103" s="3"/>
      <c r="L103" s="3"/>
      <c r="M103" s="3"/>
    </row>
    <row r="104" spans="1:13" ht="12.75" customHeight="1" hidden="1">
      <c r="A104" s="34" t="s">
        <v>149</v>
      </c>
      <c r="B104" s="35"/>
      <c r="C104" s="84"/>
      <c r="D104" s="84"/>
      <c r="E104" s="50"/>
      <c r="F104" s="38"/>
      <c r="G104" s="50"/>
      <c r="H104" s="19">
        <f t="shared" si="6"/>
        <v>0</v>
      </c>
      <c r="I104" s="4" t="s">
        <v>43</v>
      </c>
      <c r="J104" s="3"/>
      <c r="K104" s="3"/>
      <c r="L104" s="3"/>
      <c r="M104" s="3"/>
    </row>
    <row r="105" spans="1:13" ht="14.25" customHeight="1">
      <c r="A105" s="34" t="s">
        <v>151</v>
      </c>
      <c r="B105" s="35"/>
      <c r="C105" s="84">
        <v>8160</v>
      </c>
      <c r="D105" s="84">
        <v>14072</v>
      </c>
      <c r="E105" s="50">
        <v>92356</v>
      </c>
      <c r="F105" s="38"/>
      <c r="G105" s="50"/>
      <c r="H105" s="19">
        <f t="shared" si="6"/>
        <v>114588</v>
      </c>
      <c r="I105" s="4" t="s">
        <v>153</v>
      </c>
      <c r="J105" s="3"/>
      <c r="K105" s="3"/>
      <c r="L105" s="3"/>
      <c r="M105" s="3"/>
    </row>
    <row r="106" spans="1:13" ht="9" customHeight="1" hidden="1">
      <c r="A106" s="34" t="s">
        <v>89</v>
      </c>
      <c r="B106" s="35"/>
      <c r="C106" s="84"/>
      <c r="D106" s="84"/>
      <c r="E106" s="50"/>
      <c r="F106" s="38"/>
      <c r="G106" s="50"/>
      <c r="H106" s="19">
        <f t="shared" si="6"/>
        <v>0</v>
      </c>
      <c r="I106" s="4" t="s">
        <v>45</v>
      </c>
      <c r="J106" s="3"/>
      <c r="K106" s="3"/>
      <c r="L106" s="3"/>
      <c r="M106" s="3"/>
    </row>
    <row r="107" spans="1:13" ht="13.5" thickBot="1">
      <c r="A107" s="34" t="s">
        <v>150</v>
      </c>
      <c r="B107" s="35"/>
      <c r="C107" s="84">
        <v>2952</v>
      </c>
      <c r="D107" s="84">
        <v>49</v>
      </c>
      <c r="E107" s="50">
        <v>1677</v>
      </c>
      <c r="F107" s="38"/>
      <c r="G107" s="50"/>
      <c r="H107" s="19">
        <f t="shared" si="6"/>
        <v>4678</v>
      </c>
      <c r="I107" s="4" t="s">
        <v>88</v>
      </c>
      <c r="J107" s="3"/>
      <c r="K107" s="3"/>
      <c r="L107" s="3"/>
      <c r="M107" s="3"/>
    </row>
    <row r="108" spans="1:13" ht="13.5" thickBot="1">
      <c r="A108" s="36" t="s">
        <v>48</v>
      </c>
      <c r="B108" s="37"/>
      <c r="C108" s="75">
        <f>SUM(C83:C107)</f>
        <v>273828</v>
      </c>
      <c r="D108" s="77">
        <f>SUM(D83:D107)</f>
        <v>25500</v>
      </c>
      <c r="E108" s="77">
        <f>SUM(E83:E107)</f>
        <v>200651</v>
      </c>
      <c r="F108" s="42">
        <f>SUM(F83:F107)</f>
        <v>0</v>
      </c>
      <c r="G108" s="55">
        <f>SUM(G83:G107)</f>
        <v>0</v>
      </c>
      <c r="H108" s="30">
        <f t="shared" si="6"/>
        <v>499979</v>
      </c>
      <c r="I108" s="3"/>
      <c r="J108" s="3"/>
      <c r="K108" s="3"/>
      <c r="L108" s="3"/>
      <c r="M108" s="3"/>
    </row>
    <row r="109" spans="1:13" ht="12.75">
      <c r="A109" s="111" t="s">
        <v>57</v>
      </c>
      <c r="B109" s="112"/>
      <c r="C109" s="72"/>
      <c r="D109" s="92"/>
      <c r="E109" s="72"/>
      <c r="F109" s="21"/>
      <c r="G109" s="49"/>
      <c r="H109" s="20"/>
      <c r="I109" s="3"/>
      <c r="J109" s="3"/>
      <c r="K109" s="3"/>
      <c r="L109" s="3"/>
      <c r="M109" s="3"/>
    </row>
    <row r="110" spans="1:13" ht="12" customHeight="1">
      <c r="A110" s="34" t="s">
        <v>152</v>
      </c>
      <c r="B110" s="68"/>
      <c r="C110" s="84">
        <v>14207</v>
      </c>
      <c r="D110" s="93">
        <v>615</v>
      </c>
      <c r="E110" s="50">
        <v>14237</v>
      </c>
      <c r="F110" s="38"/>
      <c r="G110" s="50"/>
      <c r="H110" s="19">
        <f t="shared" si="6"/>
        <v>29059</v>
      </c>
      <c r="I110" s="3"/>
      <c r="J110" s="3"/>
      <c r="K110" s="4" t="s">
        <v>22</v>
      </c>
      <c r="L110" s="3"/>
      <c r="M110" s="3"/>
    </row>
    <row r="111" spans="1:13" ht="12.75" customHeight="1" hidden="1">
      <c r="A111" s="34" t="s">
        <v>81</v>
      </c>
      <c r="B111" s="68"/>
      <c r="C111" s="84"/>
      <c r="D111" s="93"/>
      <c r="E111" s="50"/>
      <c r="F111" s="38"/>
      <c r="G111" s="50"/>
      <c r="H111" s="19">
        <f t="shared" si="6"/>
        <v>0</v>
      </c>
      <c r="I111" s="3"/>
      <c r="J111" s="3"/>
      <c r="K111" s="4" t="s">
        <v>24</v>
      </c>
      <c r="L111" s="3"/>
      <c r="M111" s="3"/>
    </row>
    <row r="112" spans="1:13" ht="12.75" customHeight="1" hidden="1">
      <c r="A112" s="34" t="s">
        <v>82</v>
      </c>
      <c r="B112" s="68"/>
      <c r="C112" s="84"/>
      <c r="D112" s="93"/>
      <c r="E112" s="50"/>
      <c r="F112" s="38"/>
      <c r="G112" s="50"/>
      <c r="H112" s="19">
        <f t="shared" si="6"/>
        <v>0</v>
      </c>
      <c r="I112" s="3"/>
      <c r="J112" s="3"/>
      <c r="K112" s="4" t="s">
        <v>25</v>
      </c>
      <c r="L112" s="3"/>
      <c r="M112" s="3"/>
    </row>
    <row r="113" spans="1:13" ht="12.75" customHeight="1">
      <c r="A113" s="34" t="s">
        <v>133</v>
      </c>
      <c r="B113" s="68"/>
      <c r="C113" s="84">
        <v>9385</v>
      </c>
      <c r="D113" s="93">
        <v>1786</v>
      </c>
      <c r="E113" s="50">
        <v>10361</v>
      </c>
      <c r="F113" s="38"/>
      <c r="G113" s="50"/>
      <c r="H113" s="19">
        <f>SUM(C113:G113)</f>
        <v>21532</v>
      </c>
      <c r="I113" s="3"/>
      <c r="J113" s="3"/>
      <c r="K113" s="4" t="s">
        <v>26</v>
      </c>
      <c r="L113" s="3"/>
      <c r="M113" s="3"/>
    </row>
    <row r="114" spans="1:13" ht="12.75">
      <c r="A114" s="34" t="s">
        <v>131</v>
      </c>
      <c r="B114" s="68"/>
      <c r="C114" s="84">
        <v>16435</v>
      </c>
      <c r="D114" s="93">
        <v>620</v>
      </c>
      <c r="E114" s="50">
        <v>16673</v>
      </c>
      <c r="F114" s="38"/>
      <c r="G114" s="50"/>
      <c r="H114" s="19">
        <f t="shared" si="6"/>
        <v>33728</v>
      </c>
      <c r="I114" s="3"/>
      <c r="J114" s="3"/>
      <c r="K114" s="4" t="s">
        <v>27</v>
      </c>
      <c r="L114" s="3"/>
      <c r="M114" s="3"/>
    </row>
    <row r="115" spans="1:13" ht="12.75">
      <c r="A115" s="34" t="s">
        <v>132</v>
      </c>
      <c r="B115" s="68"/>
      <c r="C115" s="84">
        <v>18475</v>
      </c>
      <c r="D115" s="93">
        <v>1360</v>
      </c>
      <c r="E115" s="50">
        <v>17628</v>
      </c>
      <c r="F115" s="38"/>
      <c r="G115" s="50"/>
      <c r="H115" s="19">
        <f t="shared" si="6"/>
        <v>37463</v>
      </c>
      <c r="I115" s="3"/>
      <c r="J115" s="3"/>
      <c r="K115" s="4" t="s">
        <v>28</v>
      </c>
      <c r="L115" s="3"/>
      <c r="M115" s="3"/>
    </row>
    <row r="116" spans="1:13" ht="12.75">
      <c r="A116" s="34" t="s">
        <v>134</v>
      </c>
      <c r="B116" s="68"/>
      <c r="C116" s="84">
        <v>8428</v>
      </c>
      <c r="D116" s="93">
        <v>35</v>
      </c>
      <c r="E116" s="50">
        <v>29</v>
      </c>
      <c r="F116" s="38"/>
      <c r="G116" s="50"/>
      <c r="H116" s="19">
        <f t="shared" si="6"/>
        <v>8492</v>
      </c>
      <c r="I116" s="3"/>
      <c r="J116" s="3"/>
      <c r="K116" s="4" t="s">
        <v>29</v>
      </c>
      <c r="L116" s="3"/>
      <c r="M116" s="3"/>
    </row>
    <row r="117" spans="1:13" ht="12" customHeight="1">
      <c r="A117" s="34" t="s">
        <v>135</v>
      </c>
      <c r="B117" s="68"/>
      <c r="C117" s="84">
        <v>14780</v>
      </c>
      <c r="D117" s="93">
        <v>1151</v>
      </c>
      <c r="E117" s="50">
        <v>433</v>
      </c>
      <c r="F117" s="38"/>
      <c r="G117" s="50"/>
      <c r="H117" s="19">
        <f t="shared" si="6"/>
        <v>16364</v>
      </c>
      <c r="I117" s="3"/>
      <c r="J117" s="3"/>
      <c r="K117" s="4" t="s">
        <v>30</v>
      </c>
      <c r="L117" s="3"/>
      <c r="M117" s="3"/>
    </row>
    <row r="118" spans="1:13" ht="12.75" customHeight="1">
      <c r="A118" s="34" t="s">
        <v>136</v>
      </c>
      <c r="B118" s="68"/>
      <c r="C118" s="84">
        <v>5551</v>
      </c>
      <c r="D118" s="93">
        <v>3663</v>
      </c>
      <c r="E118" s="50">
        <v>7028</v>
      </c>
      <c r="F118" s="38"/>
      <c r="G118" s="50"/>
      <c r="H118" s="19">
        <f t="shared" si="6"/>
        <v>16242</v>
      </c>
      <c r="I118" s="3"/>
      <c r="J118" s="3"/>
      <c r="K118" s="4" t="s">
        <v>31</v>
      </c>
      <c r="L118" s="3"/>
      <c r="M118" s="3"/>
    </row>
    <row r="119" spans="1:13" ht="12.75" customHeight="1">
      <c r="A119" s="34" t="s">
        <v>137</v>
      </c>
      <c r="B119" s="68"/>
      <c r="C119" s="84">
        <v>10828</v>
      </c>
      <c r="D119" s="93">
        <v>116</v>
      </c>
      <c r="E119" s="50">
        <v>3443</v>
      </c>
      <c r="F119" s="38"/>
      <c r="G119" s="50"/>
      <c r="H119" s="19">
        <f t="shared" si="6"/>
        <v>14387</v>
      </c>
      <c r="I119" s="3"/>
      <c r="J119" s="3"/>
      <c r="K119" s="4" t="s">
        <v>32</v>
      </c>
      <c r="L119" s="3"/>
      <c r="M119" s="3"/>
    </row>
    <row r="120" spans="1:13" ht="12.75">
      <c r="A120" s="34" t="s">
        <v>138</v>
      </c>
      <c r="B120" s="68"/>
      <c r="C120" s="84">
        <v>21342</v>
      </c>
      <c r="D120" s="93">
        <v>246</v>
      </c>
      <c r="E120" s="50">
        <v>411</v>
      </c>
      <c r="F120" s="38"/>
      <c r="G120" s="50"/>
      <c r="H120" s="19">
        <f t="shared" si="6"/>
        <v>21999</v>
      </c>
      <c r="I120" s="3"/>
      <c r="J120" s="3"/>
      <c r="K120" s="4" t="s">
        <v>33</v>
      </c>
      <c r="L120" s="3"/>
      <c r="M120" s="3"/>
    </row>
    <row r="121" spans="1:13" ht="12.75">
      <c r="A121" s="34" t="s">
        <v>139</v>
      </c>
      <c r="B121" s="68"/>
      <c r="C121" s="84">
        <v>10839</v>
      </c>
      <c r="D121" s="93">
        <v>110</v>
      </c>
      <c r="E121" s="50">
        <v>8900</v>
      </c>
      <c r="F121" s="38"/>
      <c r="G121" s="50"/>
      <c r="H121" s="19">
        <f t="shared" si="6"/>
        <v>19849</v>
      </c>
      <c r="I121" s="3"/>
      <c r="J121" s="3"/>
      <c r="K121" s="4" t="s">
        <v>34</v>
      </c>
      <c r="L121" s="3"/>
      <c r="M121" s="3"/>
    </row>
    <row r="122" spans="1:13" ht="12.75">
      <c r="A122" s="34" t="s">
        <v>140</v>
      </c>
      <c r="B122" s="68"/>
      <c r="C122" s="84">
        <v>39642</v>
      </c>
      <c r="D122" s="93">
        <v>383</v>
      </c>
      <c r="E122" s="50">
        <v>636</v>
      </c>
      <c r="F122" s="38"/>
      <c r="G122" s="50"/>
      <c r="H122" s="19">
        <f t="shared" si="6"/>
        <v>40661</v>
      </c>
      <c r="I122" s="3"/>
      <c r="J122" s="3"/>
      <c r="K122" s="4" t="s">
        <v>35</v>
      </c>
      <c r="L122" s="3"/>
      <c r="M122" s="3"/>
    </row>
    <row r="123" spans="1:13" ht="12.75">
      <c r="A123" s="34" t="s">
        <v>141</v>
      </c>
      <c r="B123" s="68"/>
      <c r="C123" s="84">
        <v>12709</v>
      </c>
      <c r="D123" s="93">
        <v>174</v>
      </c>
      <c r="E123" s="50">
        <v>440</v>
      </c>
      <c r="F123" s="38"/>
      <c r="G123" s="50"/>
      <c r="H123" s="19">
        <f t="shared" si="6"/>
        <v>13323</v>
      </c>
      <c r="I123" s="3"/>
      <c r="J123" s="3"/>
      <c r="K123" s="4" t="s">
        <v>36</v>
      </c>
      <c r="L123" s="3"/>
      <c r="M123" s="3"/>
    </row>
    <row r="124" spans="1:13" ht="12.75">
      <c r="A124" s="34" t="s">
        <v>142</v>
      </c>
      <c r="B124" s="68"/>
      <c r="C124" s="84">
        <v>14104</v>
      </c>
      <c r="D124" s="93">
        <v>136</v>
      </c>
      <c r="E124" s="50">
        <v>349</v>
      </c>
      <c r="F124" s="38"/>
      <c r="G124" s="50"/>
      <c r="H124" s="19">
        <f t="shared" si="6"/>
        <v>14589</v>
      </c>
      <c r="I124" s="3"/>
      <c r="J124" s="3"/>
      <c r="K124" s="4" t="s">
        <v>37</v>
      </c>
      <c r="L124" s="3"/>
      <c r="M124" s="3"/>
    </row>
    <row r="125" spans="1:13" ht="12.75">
      <c r="A125" s="34" t="s">
        <v>143</v>
      </c>
      <c r="B125" s="68"/>
      <c r="C125" s="84">
        <v>13237</v>
      </c>
      <c r="D125" s="93">
        <v>81</v>
      </c>
      <c r="E125" s="50">
        <v>269</v>
      </c>
      <c r="F125" s="38"/>
      <c r="G125" s="50"/>
      <c r="H125" s="19">
        <f t="shared" si="6"/>
        <v>13587</v>
      </c>
      <c r="I125" s="3"/>
      <c r="J125" s="3"/>
      <c r="K125" s="4" t="s">
        <v>38</v>
      </c>
      <c r="L125" s="3"/>
      <c r="M125" s="3"/>
    </row>
    <row r="126" spans="1:13" ht="12.75">
      <c r="A126" s="34" t="s">
        <v>144</v>
      </c>
      <c r="B126" s="68"/>
      <c r="C126" s="84">
        <v>926</v>
      </c>
      <c r="D126" s="93">
        <v>1949</v>
      </c>
      <c r="E126" s="50">
        <v>15254</v>
      </c>
      <c r="F126" s="38"/>
      <c r="G126" s="50"/>
      <c r="H126" s="19">
        <f t="shared" si="6"/>
        <v>18129</v>
      </c>
      <c r="I126" s="3"/>
      <c r="J126" s="3"/>
      <c r="K126" s="4" t="s">
        <v>39</v>
      </c>
      <c r="L126" s="3"/>
      <c r="M126" s="3"/>
    </row>
    <row r="127" spans="1:13" ht="12.75">
      <c r="A127" s="34" t="s">
        <v>145</v>
      </c>
      <c r="B127" s="68"/>
      <c r="C127" s="84">
        <v>4577</v>
      </c>
      <c r="D127" s="93">
        <v>42</v>
      </c>
      <c r="E127" s="50">
        <v>2453</v>
      </c>
      <c r="F127" s="38"/>
      <c r="G127" s="50"/>
      <c r="H127" s="19">
        <f t="shared" si="6"/>
        <v>7072</v>
      </c>
      <c r="I127" s="3"/>
      <c r="J127" s="3"/>
      <c r="K127" s="4" t="s">
        <v>40</v>
      </c>
      <c r="L127" s="3"/>
      <c r="M127" s="3"/>
    </row>
    <row r="128" spans="1:13" ht="12.75">
      <c r="A128" s="34" t="s">
        <v>146</v>
      </c>
      <c r="B128" s="68"/>
      <c r="C128" s="84">
        <v>11062</v>
      </c>
      <c r="D128" s="93">
        <v>65</v>
      </c>
      <c r="E128" s="50">
        <v>254</v>
      </c>
      <c r="F128" s="38"/>
      <c r="G128" s="50"/>
      <c r="H128" s="19">
        <f t="shared" si="6"/>
        <v>11381</v>
      </c>
      <c r="I128" s="3"/>
      <c r="J128" s="3"/>
      <c r="K128" s="4" t="s">
        <v>23</v>
      </c>
      <c r="L128" s="3"/>
      <c r="M128" s="3"/>
    </row>
    <row r="129" spans="1:13" ht="12.75">
      <c r="A129" s="34" t="s">
        <v>147</v>
      </c>
      <c r="B129" s="68"/>
      <c r="C129" s="84">
        <v>6855</v>
      </c>
      <c r="D129" s="93">
        <v>137</v>
      </c>
      <c r="E129" s="50">
        <v>12728</v>
      </c>
      <c r="F129" s="38"/>
      <c r="G129" s="50"/>
      <c r="H129" s="19">
        <f t="shared" si="6"/>
        <v>19720</v>
      </c>
      <c r="I129" s="3"/>
      <c r="J129" s="3"/>
      <c r="K129" s="4" t="s">
        <v>41</v>
      </c>
      <c r="L129" s="3"/>
      <c r="M129" s="3"/>
    </row>
    <row r="130" spans="1:13" ht="12.75">
      <c r="A130" s="34" t="s">
        <v>148</v>
      </c>
      <c r="B130" s="68"/>
      <c r="C130" s="84">
        <v>40052</v>
      </c>
      <c r="D130" s="93">
        <v>69</v>
      </c>
      <c r="E130" s="50">
        <v>298</v>
      </c>
      <c r="F130" s="38"/>
      <c r="G130" s="50"/>
      <c r="H130" s="19">
        <f t="shared" si="6"/>
        <v>40419</v>
      </c>
      <c r="I130" s="3"/>
      <c r="J130" s="3"/>
      <c r="K130" s="4" t="s">
        <v>42</v>
      </c>
      <c r="L130" s="3"/>
      <c r="M130" s="3"/>
    </row>
    <row r="131" spans="1:13" ht="12.75" customHeight="1" hidden="1">
      <c r="A131" s="34" t="s">
        <v>149</v>
      </c>
      <c r="B131" s="68"/>
      <c r="C131" s="99"/>
      <c r="D131" s="93"/>
      <c r="E131" s="50"/>
      <c r="F131" s="38"/>
      <c r="G131" s="50"/>
      <c r="H131" s="19">
        <f t="shared" si="6"/>
        <v>0</v>
      </c>
      <c r="I131" s="3"/>
      <c r="J131" s="3"/>
      <c r="K131" s="4" t="s">
        <v>43</v>
      </c>
      <c r="L131" s="3"/>
      <c r="M131" s="3"/>
    </row>
    <row r="132" spans="1:13" ht="12.75">
      <c r="A132" s="34" t="s">
        <v>151</v>
      </c>
      <c r="B132" s="68"/>
      <c r="C132" s="84">
        <v>6713</v>
      </c>
      <c r="D132" s="93">
        <v>14005</v>
      </c>
      <c r="E132" s="50">
        <v>91662</v>
      </c>
      <c r="F132" s="38"/>
      <c r="G132" s="50"/>
      <c r="H132" s="19">
        <f t="shared" si="6"/>
        <v>112380</v>
      </c>
      <c r="I132" s="3"/>
      <c r="J132" s="3"/>
      <c r="K132" s="4" t="s">
        <v>153</v>
      </c>
      <c r="L132" s="3"/>
      <c r="M132" s="3"/>
    </row>
    <row r="133" spans="1:13" ht="5.25" customHeight="1" hidden="1">
      <c r="A133" s="34" t="s">
        <v>89</v>
      </c>
      <c r="B133" s="68"/>
      <c r="C133" s="84"/>
      <c r="D133" s="93"/>
      <c r="E133" s="50"/>
      <c r="F133" s="38"/>
      <c r="G133" s="50"/>
      <c r="H133" s="19">
        <f>SUM(C133:G133)</f>
        <v>0</v>
      </c>
      <c r="I133" s="3"/>
      <c r="J133" s="3"/>
      <c r="K133" s="4" t="s">
        <v>45</v>
      </c>
      <c r="L133" s="3"/>
      <c r="M133" s="3"/>
    </row>
    <row r="134" spans="1:13" ht="13.5" thickBot="1">
      <c r="A134" s="34" t="s">
        <v>150</v>
      </c>
      <c r="B134" s="68"/>
      <c r="C134" s="100">
        <v>3032</v>
      </c>
      <c r="D134" s="93">
        <v>65</v>
      </c>
      <c r="E134" s="50">
        <v>1760</v>
      </c>
      <c r="F134" s="38"/>
      <c r="G134" s="50"/>
      <c r="H134" s="19">
        <f t="shared" si="6"/>
        <v>4857</v>
      </c>
      <c r="I134" s="3"/>
      <c r="J134" s="3"/>
      <c r="K134" s="4" t="s">
        <v>88</v>
      </c>
      <c r="L134" s="3"/>
      <c r="M134" s="3"/>
    </row>
    <row r="135" spans="1:13" ht="13.5" thickBot="1">
      <c r="A135" s="36" t="s">
        <v>48</v>
      </c>
      <c r="B135" s="37"/>
      <c r="C135" s="77">
        <f>SUM(C110:C134)</f>
        <v>283179</v>
      </c>
      <c r="D135" s="77">
        <f>SUM(D110:D134)</f>
        <v>26808</v>
      </c>
      <c r="E135" s="77">
        <f>SUM(E110:E134)</f>
        <v>205246</v>
      </c>
      <c r="F135" s="42">
        <f>SUM(F110:F134)</f>
        <v>0</v>
      </c>
      <c r="G135" s="55">
        <f>SUM(G110:G134)</f>
        <v>0</v>
      </c>
      <c r="H135" s="30">
        <f t="shared" si="6"/>
        <v>515233</v>
      </c>
      <c r="I135" s="3"/>
      <c r="J135" s="3"/>
      <c r="K135" s="3"/>
      <c r="L135" s="3"/>
      <c r="M135" s="3"/>
    </row>
    <row r="136" spans="1:13" ht="12.75">
      <c r="A136" s="111" t="s">
        <v>54</v>
      </c>
      <c r="B136" s="118"/>
      <c r="C136" s="72"/>
      <c r="D136" s="72"/>
      <c r="E136" s="72"/>
      <c r="F136" s="21"/>
      <c r="G136" s="49"/>
      <c r="H136" s="20"/>
      <c r="I136" s="3"/>
      <c r="J136" s="3"/>
      <c r="K136" s="3"/>
      <c r="L136" s="3"/>
      <c r="M136" s="3"/>
    </row>
    <row r="137" spans="1:13" ht="11.25" customHeight="1">
      <c r="A137" s="34" t="s">
        <v>152</v>
      </c>
      <c r="B137" s="35"/>
      <c r="C137" s="84">
        <v>6296</v>
      </c>
      <c r="D137" s="84">
        <v>215</v>
      </c>
      <c r="E137" s="50">
        <v>6493</v>
      </c>
      <c r="F137" s="38"/>
      <c r="G137" s="50"/>
      <c r="H137" s="19">
        <f aca="true" t="shared" si="7" ref="H137:H161">SUM(C137:G137)</f>
        <v>13004</v>
      </c>
      <c r="I137" s="3"/>
      <c r="J137" s="3"/>
      <c r="K137" s="3"/>
      <c r="L137" s="3"/>
      <c r="M137" s="3" t="s">
        <v>22</v>
      </c>
    </row>
    <row r="138" spans="1:13" ht="12.75" customHeight="1" hidden="1">
      <c r="A138" s="34" t="s">
        <v>81</v>
      </c>
      <c r="B138" s="35"/>
      <c r="C138" s="84"/>
      <c r="D138" s="84"/>
      <c r="E138" s="50"/>
      <c r="F138" s="38"/>
      <c r="G138" s="50"/>
      <c r="H138" s="19">
        <f t="shared" si="7"/>
        <v>0</v>
      </c>
      <c r="I138" s="3"/>
      <c r="J138" s="3"/>
      <c r="K138" s="3"/>
      <c r="L138" s="3"/>
      <c r="M138" s="3" t="s">
        <v>24</v>
      </c>
    </row>
    <row r="139" spans="1:13" ht="17.25" customHeight="1" hidden="1">
      <c r="A139" s="34" t="s">
        <v>82</v>
      </c>
      <c r="B139" s="35"/>
      <c r="C139" s="84"/>
      <c r="D139" s="84"/>
      <c r="E139" s="50"/>
      <c r="F139" s="38"/>
      <c r="G139" s="50"/>
      <c r="H139" s="19">
        <f t="shared" si="7"/>
        <v>0</v>
      </c>
      <c r="I139" s="3"/>
      <c r="J139" s="3"/>
      <c r="K139" s="3"/>
      <c r="L139" s="3"/>
      <c r="M139" s="3" t="s">
        <v>25</v>
      </c>
    </row>
    <row r="140" spans="1:13" ht="15" customHeight="1">
      <c r="A140" s="34" t="s">
        <v>133</v>
      </c>
      <c r="B140" s="35"/>
      <c r="C140" s="84">
        <v>4462</v>
      </c>
      <c r="D140" s="84">
        <v>826</v>
      </c>
      <c r="E140" s="50">
        <v>4937</v>
      </c>
      <c r="F140" s="38"/>
      <c r="G140" s="50"/>
      <c r="H140" s="19">
        <f t="shared" si="7"/>
        <v>10225</v>
      </c>
      <c r="I140" s="3"/>
      <c r="J140" s="3"/>
      <c r="K140" s="3"/>
      <c r="L140" s="3"/>
      <c r="M140" s="3" t="s">
        <v>26</v>
      </c>
    </row>
    <row r="141" spans="1:13" ht="13.5" customHeight="1">
      <c r="A141" s="34" t="s">
        <v>131</v>
      </c>
      <c r="B141" s="35"/>
      <c r="C141" s="84">
        <v>8120</v>
      </c>
      <c r="D141" s="84">
        <v>248</v>
      </c>
      <c r="E141" s="50">
        <v>8205</v>
      </c>
      <c r="F141" s="38"/>
      <c r="G141" s="50"/>
      <c r="H141" s="19">
        <f t="shared" si="7"/>
        <v>16573</v>
      </c>
      <c r="I141" s="3"/>
      <c r="J141" s="3"/>
      <c r="K141" s="3"/>
      <c r="L141" s="3"/>
      <c r="M141" s="3" t="s">
        <v>27</v>
      </c>
    </row>
    <row r="142" spans="1:13" ht="12.75">
      <c r="A142" s="34" t="s">
        <v>132</v>
      </c>
      <c r="B142" s="35"/>
      <c r="C142" s="84">
        <v>9521</v>
      </c>
      <c r="D142" s="84">
        <v>740</v>
      </c>
      <c r="E142" s="50">
        <v>9399</v>
      </c>
      <c r="F142" s="38"/>
      <c r="G142" s="50"/>
      <c r="H142" s="19">
        <f t="shared" si="7"/>
        <v>19660</v>
      </c>
      <c r="I142" s="3"/>
      <c r="J142" s="3"/>
      <c r="K142" s="3"/>
      <c r="L142" s="3"/>
      <c r="M142" s="3" t="s">
        <v>28</v>
      </c>
    </row>
    <row r="143" spans="1:13" ht="12.75">
      <c r="A143" s="34" t="s">
        <v>134</v>
      </c>
      <c r="B143" s="35"/>
      <c r="C143" s="84">
        <v>4333</v>
      </c>
      <c r="D143" s="84">
        <v>6</v>
      </c>
      <c r="E143" s="50">
        <v>12</v>
      </c>
      <c r="F143" s="38"/>
      <c r="G143" s="50"/>
      <c r="H143" s="19">
        <f t="shared" si="7"/>
        <v>4351</v>
      </c>
      <c r="I143" s="3"/>
      <c r="J143" s="3"/>
      <c r="K143" s="3"/>
      <c r="L143" s="3"/>
      <c r="M143" s="3" t="s">
        <v>29</v>
      </c>
    </row>
    <row r="144" spans="1:13" ht="13.5" customHeight="1">
      <c r="A144" s="34" t="s">
        <v>135</v>
      </c>
      <c r="B144" s="35"/>
      <c r="C144" s="84">
        <v>7665</v>
      </c>
      <c r="D144" s="84">
        <v>650</v>
      </c>
      <c r="E144" s="50">
        <v>194</v>
      </c>
      <c r="F144" s="38"/>
      <c r="G144" s="50"/>
      <c r="H144" s="19">
        <f t="shared" si="7"/>
        <v>8509</v>
      </c>
      <c r="I144" s="3"/>
      <c r="J144" s="3"/>
      <c r="K144" s="3"/>
      <c r="L144" s="3"/>
      <c r="M144" s="3" t="s">
        <v>30</v>
      </c>
    </row>
    <row r="145" spans="1:13" ht="13.5" customHeight="1">
      <c r="A145" s="34" t="s">
        <v>136</v>
      </c>
      <c r="B145" s="35"/>
      <c r="C145" s="84">
        <v>2710</v>
      </c>
      <c r="D145" s="84">
        <v>1993</v>
      </c>
      <c r="E145" s="50">
        <v>3616</v>
      </c>
      <c r="F145" s="38"/>
      <c r="G145" s="50"/>
      <c r="H145" s="19">
        <f t="shared" si="7"/>
        <v>8319</v>
      </c>
      <c r="I145" s="3"/>
      <c r="J145" s="3"/>
      <c r="K145" s="3"/>
      <c r="L145" s="3"/>
      <c r="M145" s="3" t="s">
        <v>31</v>
      </c>
    </row>
    <row r="146" spans="1:13" ht="12.75" customHeight="1">
      <c r="A146" s="34" t="s">
        <v>137</v>
      </c>
      <c r="B146" s="35"/>
      <c r="C146" s="84">
        <v>5771</v>
      </c>
      <c r="D146" s="84">
        <v>51</v>
      </c>
      <c r="E146" s="50">
        <v>1724</v>
      </c>
      <c r="F146" s="38"/>
      <c r="G146" s="50"/>
      <c r="H146" s="19">
        <f t="shared" si="7"/>
        <v>7546</v>
      </c>
      <c r="I146" s="3"/>
      <c r="J146" s="3"/>
      <c r="K146" s="3"/>
      <c r="L146" s="3"/>
      <c r="M146" s="3" t="s">
        <v>32</v>
      </c>
    </row>
    <row r="147" spans="1:13" ht="12.75">
      <c r="A147" s="34" t="s">
        <v>138</v>
      </c>
      <c r="B147" s="35"/>
      <c r="C147" s="84">
        <v>11139</v>
      </c>
      <c r="D147" s="84">
        <v>84</v>
      </c>
      <c r="E147" s="50">
        <v>170</v>
      </c>
      <c r="F147" s="38"/>
      <c r="G147" s="50"/>
      <c r="H147" s="19">
        <f t="shared" si="7"/>
        <v>11393</v>
      </c>
      <c r="I147" s="3"/>
      <c r="J147" s="3"/>
      <c r="K147" s="3"/>
      <c r="L147" s="3"/>
      <c r="M147" s="3" t="s">
        <v>33</v>
      </c>
    </row>
    <row r="148" spans="1:13" ht="12.75">
      <c r="A148" s="34" t="s">
        <v>139</v>
      </c>
      <c r="B148" s="35"/>
      <c r="C148" s="84">
        <v>5526</v>
      </c>
      <c r="D148" s="84">
        <v>41</v>
      </c>
      <c r="E148" s="50">
        <v>4659</v>
      </c>
      <c r="F148" s="38"/>
      <c r="G148" s="50"/>
      <c r="H148" s="19">
        <f t="shared" si="7"/>
        <v>10226</v>
      </c>
      <c r="I148" s="3"/>
      <c r="J148" s="3"/>
      <c r="K148" s="3"/>
      <c r="L148" s="3"/>
      <c r="M148" s="3" t="s">
        <v>34</v>
      </c>
    </row>
    <row r="149" spans="1:13" ht="12.75">
      <c r="A149" s="34" t="s">
        <v>140</v>
      </c>
      <c r="B149" s="35"/>
      <c r="C149" s="84">
        <v>21121</v>
      </c>
      <c r="D149" s="84">
        <v>131</v>
      </c>
      <c r="E149" s="50">
        <v>245</v>
      </c>
      <c r="F149" s="38"/>
      <c r="G149" s="50"/>
      <c r="H149" s="19">
        <f t="shared" si="7"/>
        <v>21497</v>
      </c>
      <c r="I149" s="3"/>
      <c r="J149" s="3"/>
      <c r="K149" s="3"/>
      <c r="L149" s="3"/>
      <c r="M149" s="3" t="s">
        <v>35</v>
      </c>
    </row>
    <row r="150" spans="1:13" ht="12.75">
      <c r="A150" s="34" t="s">
        <v>141</v>
      </c>
      <c r="B150" s="35"/>
      <c r="C150" s="84">
        <v>6694</v>
      </c>
      <c r="D150" s="84">
        <v>65</v>
      </c>
      <c r="E150" s="50">
        <v>195</v>
      </c>
      <c r="F150" s="38"/>
      <c r="G150" s="50"/>
      <c r="H150" s="19">
        <f t="shared" si="7"/>
        <v>6954</v>
      </c>
      <c r="I150" s="3"/>
      <c r="J150" s="3"/>
      <c r="K150" s="3"/>
      <c r="L150" s="3"/>
      <c r="M150" s="3" t="s">
        <v>36</v>
      </c>
    </row>
    <row r="151" spans="1:13" ht="12.75">
      <c r="A151" s="34" t="s">
        <v>142</v>
      </c>
      <c r="B151" s="35"/>
      <c r="C151" s="84">
        <v>7638</v>
      </c>
      <c r="D151" s="84">
        <v>51</v>
      </c>
      <c r="E151" s="50">
        <v>153</v>
      </c>
      <c r="F151" s="38"/>
      <c r="G151" s="50"/>
      <c r="H151" s="19">
        <f t="shared" si="7"/>
        <v>7842</v>
      </c>
      <c r="I151" s="3"/>
      <c r="J151" s="3"/>
      <c r="K151" s="3"/>
      <c r="L151" s="3"/>
      <c r="M151" s="3" t="s">
        <v>37</v>
      </c>
    </row>
    <row r="152" spans="1:13" ht="12.75">
      <c r="A152" s="34" t="s">
        <v>143</v>
      </c>
      <c r="B152" s="35"/>
      <c r="C152" s="84">
        <v>6998</v>
      </c>
      <c r="D152" s="84">
        <v>29</v>
      </c>
      <c r="E152" s="50">
        <v>127</v>
      </c>
      <c r="F152" s="38"/>
      <c r="G152" s="50"/>
      <c r="H152" s="19">
        <f t="shared" si="7"/>
        <v>7154</v>
      </c>
      <c r="I152" s="3"/>
      <c r="J152" s="3"/>
      <c r="K152" s="3"/>
      <c r="L152" s="3"/>
      <c r="M152" s="3" t="s">
        <v>38</v>
      </c>
    </row>
    <row r="153" spans="1:13" ht="12.75">
      <c r="A153" s="34" t="s">
        <v>144</v>
      </c>
      <c r="B153" s="35"/>
      <c r="C153" s="84">
        <v>411</v>
      </c>
      <c r="D153" s="84">
        <v>1046</v>
      </c>
      <c r="E153" s="50">
        <v>7908</v>
      </c>
      <c r="F153" s="38"/>
      <c r="G153" s="50"/>
      <c r="H153" s="19">
        <f t="shared" si="7"/>
        <v>9365</v>
      </c>
      <c r="I153" s="3"/>
      <c r="J153" s="3"/>
      <c r="K153" s="3"/>
      <c r="L153" s="3"/>
      <c r="M153" s="3" t="s">
        <v>39</v>
      </c>
    </row>
    <row r="154" spans="1:13" ht="12.75">
      <c r="A154" s="34" t="s">
        <v>145</v>
      </c>
      <c r="B154" s="35"/>
      <c r="C154" s="84">
        <v>2318</v>
      </c>
      <c r="D154" s="84">
        <v>13</v>
      </c>
      <c r="E154" s="50">
        <v>1242</v>
      </c>
      <c r="F154" s="38"/>
      <c r="G154" s="50"/>
      <c r="H154" s="19">
        <f t="shared" si="7"/>
        <v>3573</v>
      </c>
      <c r="I154" s="3"/>
      <c r="J154" s="3"/>
      <c r="K154" s="3"/>
      <c r="L154" s="3"/>
      <c r="M154" s="3" t="s">
        <v>40</v>
      </c>
    </row>
    <row r="155" spans="1:13" ht="12.75">
      <c r="A155" s="34" t="s">
        <v>146</v>
      </c>
      <c r="B155" s="35"/>
      <c r="C155" s="84">
        <v>5732</v>
      </c>
      <c r="D155" s="84">
        <v>27</v>
      </c>
      <c r="E155" s="50">
        <v>102</v>
      </c>
      <c r="F155" s="38"/>
      <c r="G155" s="50"/>
      <c r="H155" s="19">
        <f t="shared" si="7"/>
        <v>5861</v>
      </c>
      <c r="I155" s="3"/>
      <c r="J155" s="3"/>
      <c r="K155" s="3"/>
      <c r="L155" s="3"/>
      <c r="M155" s="3" t="s">
        <v>23</v>
      </c>
    </row>
    <row r="156" spans="1:13" ht="12.75">
      <c r="A156" s="34" t="s">
        <v>147</v>
      </c>
      <c r="B156" s="35"/>
      <c r="C156" s="84">
        <v>3366</v>
      </c>
      <c r="D156" s="84">
        <v>56</v>
      </c>
      <c r="E156" s="50">
        <v>6540</v>
      </c>
      <c r="F156" s="38"/>
      <c r="G156" s="50"/>
      <c r="H156" s="19">
        <f t="shared" si="7"/>
        <v>9962</v>
      </c>
      <c r="I156" s="3"/>
      <c r="J156" s="3"/>
      <c r="K156" s="3"/>
      <c r="L156" s="3"/>
      <c r="M156" s="3" t="s">
        <v>41</v>
      </c>
    </row>
    <row r="157" spans="1:13" ht="12.75">
      <c r="A157" s="34" t="s">
        <v>148</v>
      </c>
      <c r="B157" s="35"/>
      <c r="C157" s="84">
        <v>20630</v>
      </c>
      <c r="D157" s="84">
        <v>37</v>
      </c>
      <c r="E157" s="50">
        <v>132</v>
      </c>
      <c r="F157" s="38"/>
      <c r="G157" s="50"/>
      <c r="H157" s="19">
        <f t="shared" si="7"/>
        <v>20799</v>
      </c>
      <c r="I157" s="3"/>
      <c r="J157" s="3"/>
      <c r="K157" s="3"/>
      <c r="L157" s="3"/>
      <c r="M157" s="3" t="s">
        <v>42</v>
      </c>
    </row>
    <row r="158" spans="1:13" ht="12.75" customHeight="1" hidden="1">
      <c r="A158" s="34" t="s">
        <v>149</v>
      </c>
      <c r="B158" s="35"/>
      <c r="C158" s="84"/>
      <c r="D158" s="84"/>
      <c r="E158" s="50"/>
      <c r="F158" s="38"/>
      <c r="G158" s="50"/>
      <c r="H158" s="19">
        <f t="shared" si="7"/>
        <v>0</v>
      </c>
      <c r="I158" s="3"/>
      <c r="J158" s="3"/>
      <c r="K158" s="3"/>
      <c r="L158" s="3"/>
      <c r="M158" s="3" t="s">
        <v>43</v>
      </c>
    </row>
    <row r="159" spans="1:13" ht="12.75">
      <c r="A159" s="34" t="s">
        <v>151</v>
      </c>
      <c r="B159" s="35"/>
      <c r="C159" s="84">
        <v>4173</v>
      </c>
      <c r="D159" s="84">
        <v>7135</v>
      </c>
      <c r="E159" s="50">
        <v>51546</v>
      </c>
      <c r="F159" s="38"/>
      <c r="G159" s="50"/>
      <c r="H159" s="19">
        <f t="shared" si="7"/>
        <v>62854</v>
      </c>
      <c r="I159" s="3"/>
      <c r="J159" s="3"/>
      <c r="K159" s="3"/>
      <c r="L159" s="3"/>
      <c r="M159" s="3" t="s">
        <v>153</v>
      </c>
    </row>
    <row r="160" spans="1:13" ht="12.75" customHeight="1" hidden="1">
      <c r="A160" s="34" t="s">
        <v>89</v>
      </c>
      <c r="B160" s="35"/>
      <c r="C160" s="84"/>
      <c r="D160" s="84"/>
      <c r="E160" s="50"/>
      <c r="F160" s="38"/>
      <c r="G160" s="50"/>
      <c r="H160" s="19">
        <f t="shared" si="7"/>
        <v>0</v>
      </c>
      <c r="I160" s="3"/>
      <c r="J160" s="3"/>
      <c r="K160" s="3"/>
      <c r="L160" s="3"/>
      <c r="M160" s="3" t="s">
        <v>45</v>
      </c>
    </row>
    <row r="161" spans="1:13" ht="13.5" thickBot="1">
      <c r="A161" s="34" t="s">
        <v>150</v>
      </c>
      <c r="B161" s="35"/>
      <c r="C161" s="84">
        <v>1612</v>
      </c>
      <c r="D161" s="84">
        <v>26</v>
      </c>
      <c r="E161" s="50">
        <v>778</v>
      </c>
      <c r="F161" s="38"/>
      <c r="G161" s="50"/>
      <c r="H161" s="19">
        <f t="shared" si="7"/>
        <v>2416</v>
      </c>
      <c r="I161" s="3"/>
      <c r="J161" s="3"/>
      <c r="K161" s="3"/>
      <c r="L161" s="3"/>
      <c r="M161" s="3" t="s">
        <v>88</v>
      </c>
    </row>
    <row r="162" spans="1:8" ht="13.5" thickBot="1">
      <c r="A162" s="36" t="s">
        <v>48</v>
      </c>
      <c r="B162" s="37"/>
      <c r="C162" s="77">
        <f>SUM(C137:C161)</f>
        <v>146236</v>
      </c>
      <c r="D162" s="77">
        <f>SUM(D137:D161)</f>
        <v>13470</v>
      </c>
      <c r="E162" s="77">
        <f>E137+E140+E141+E142+E143+E144+E145+E146+E147+E148+E149+E150+E151+E152+E153+E154+E155+E156+E157+E158+E159+E161</f>
        <v>108377</v>
      </c>
      <c r="F162" s="42">
        <f>SUM(F137:F161)</f>
        <v>0</v>
      </c>
      <c r="G162" s="55">
        <f>SUM(G137:G161)</f>
        <v>0</v>
      </c>
      <c r="H162" s="30">
        <f>SUM(C162:G162)</f>
        <v>268083</v>
      </c>
    </row>
    <row r="163" spans="3:7" ht="12.75">
      <c r="C163" s="94"/>
      <c r="D163" s="94"/>
      <c r="E163" s="69"/>
      <c r="G163" s="6"/>
    </row>
    <row r="164" spans="3:4" ht="12.75">
      <c r="C164" s="95"/>
      <c r="D164" s="95"/>
    </row>
    <row r="167" ht="18.75" customHeight="1" hidden="1"/>
  </sheetData>
  <sheetProtection/>
  <mergeCells count="21">
    <mergeCell ref="H2:H4"/>
    <mergeCell ref="C3:C4"/>
    <mergeCell ref="E3:E4"/>
    <mergeCell ref="D3:D4"/>
    <mergeCell ref="G3:G4"/>
    <mergeCell ref="F79:F81"/>
    <mergeCell ref="C79:C81"/>
    <mergeCell ref="A78:A81"/>
    <mergeCell ref="C78:G78"/>
    <mergeCell ref="A136:B136"/>
    <mergeCell ref="A2:A4"/>
    <mergeCell ref="A1:H1"/>
    <mergeCell ref="H78:H81"/>
    <mergeCell ref="C2:G2"/>
    <mergeCell ref="F3:F4"/>
    <mergeCell ref="A77:H77"/>
    <mergeCell ref="A109:B109"/>
    <mergeCell ref="E79:E81"/>
    <mergeCell ref="D79:D81"/>
    <mergeCell ref="G79:G81"/>
    <mergeCell ref="A82:B82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Секиркина Екатерина Витальевна</cp:lastModifiedBy>
  <cp:lastPrinted>2015-12-03T08:58:59Z</cp:lastPrinted>
  <dcterms:created xsi:type="dcterms:W3CDTF">2000-02-22T04:45:26Z</dcterms:created>
  <dcterms:modified xsi:type="dcterms:W3CDTF">2016-01-19T05:54:33Z</dcterms:modified>
  <cp:category/>
  <cp:version/>
  <cp:contentType/>
  <cp:contentStatus/>
</cp:coreProperties>
</file>